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olors9.xml" ContentType="application/vnd.ms-office.chartcolorstyle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18.xml" ContentType="application/vnd.ms-office.chartcolorstyle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85" windowHeight="3840" activeTab="5"/>
  </bookViews>
  <sheets>
    <sheet name="Sheet1" sheetId="1" r:id="rId1"/>
    <sheet name="Sheet6" sheetId="6" r:id="rId2"/>
    <sheet name="Sheet3" sheetId="3" r:id="rId3"/>
    <sheet name="Sheet2" sheetId="2" r:id="rId4"/>
    <sheet name="Sheet7" sheetId="7" r:id="rId5"/>
    <sheet name="Sheet4" sheetId="4" r:id="rId6"/>
    <sheet name="Sheet5" sheetId="8" r:id="rId7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Sheet1!$G$68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7"/>
  <c r="P48"/>
  <c r="O48"/>
  <c r="J48"/>
  <c r="P47"/>
  <c r="O47"/>
  <c r="J47"/>
  <c r="P46"/>
  <c r="O46"/>
  <c r="J46"/>
  <c r="P45"/>
  <c r="O45"/>
  <c r="J45"/>
  <c r="P44"/>
  <c r="O44"/>
  <c r="J44"/>
  <c r="P43"/>
  <c r="O43"/>
  <c r="J43"/>
  <c r="P42"/>
  <c r="O42"/>
  <c r="J42"/>
  <c r="P41"/>
  <c r="O41"/>
  <c r="J41"/>
  <c r="P40"/>
  <c r="O40"/>
  <c r="J40"/>
  <c r="P39"/>
  <c r="O39"/>
  <c r="J39"/>
  <c r="P38"/>
  <c r="O38"/>
  <c r="J38"/>
  <c r="P37"/>
  <c r="O37"/>
  <c r="J37"/>
  <c r="P36"/>
  <c r="O36"/>
  <c r="J36"/>
  <c r="P35"/>
  <c r="O35"/>
  <c r="J35"/>
  <c r="P34"/>
  <c r="O34"/>
  <c r="J34"/>
  <c r="P33"/>
  <c r="O33"/>
  <c r="J33"/>
  <c r="P32"/>
  <c r="O32"/>
  <c r="J32"/>
  <c r="P31"/>
  <c r="O31"/>
  <c r="J31"/>
  <c r="P30"/>
  <c r="O30"/>
  <c r="J30"/>
  <c r="P29"/>
  <c r="O29"/>
  <c r="J29"/>
  <c r="P28"/>
  <c r="O28"/>
  <c r="J28"/>
  <c r="P27"/>
  <c r="O27"/>
  <c r="J27"/>
  <c r="P26"/>
  <c r="O26"/>
  <c r="J26"/>
  <c r="P25"/>
  <c r="O25"/>
  <c r="J25"/>
  <c r="P24"/>
  <c r="O24"/>
  <c r="J24"/>
  <c r="P23"/>
  <c r="O23"/>
  <c r="J23"/>
  <c r="P22"/>
  <c r="O22"/>
  <c r="J22"/>
  <c r="P21"/>
  <c r="O21"/>
  <c r="J21"/>
  <c r="P20"/>
  <c r="O20"/>
  <c r="J20"/>
  <c r="P19"/>
  <c r="O19"/>
  <c r="J19"/>
  <c r="P18"/>
  <c r="O18"/>
  <c r="J18"/>
  <c r="P17"/>
  <c r="O17"/>
  <c r="J17"/>
  <c r="P16"/>
  <c r="O16"/>
  <c r="J16"/>
  <c r="P15"/>
  <c r="O15"/>
  <c r="J15"/>
  <c r="P14"/>
  <c r="O14"/>
  <c r="J14"/>
  <c r="P13"/>
  <c r="O13"/>
  <c r="J13"/>
  <c r="P12"/>
  <c r="O12"/>
  <c r="J12"/>
  <c r="P11"/>
  <c r="O11"/>
  <c r="J11"/>
  <c r="P10"/>
  <c r="O10"/>
  <c r="J10"/>
  <c r="P9"/>
  <c r="O9"/>
  <c r="J9"/>
  <c r="P8"/>
  <c r="O8"/>
  <c r="J8"/>
  <c r="P7"/>
  <c r="O7"/>
  <c r="J7"/>
  <c r="P6"/>
  <c r="O6"/>
  <c r="J6"/>
  <c r="N69"/>
  <c r="M69"/>
  <c r="L69"/>
  <c r="K69"/>
  <c r="H69"/>
  <c r="J69" s="1"/>
  <c r="N68"/>
  <c r="M68"/>
  <c r="L68"/>
  <c r="K68"/>
  <c r="O68" s="1"/>
  <c r="H68"/>
  <c r="J68" s="1"/>
  <c r="N67"/>
  <c r="M67"/>
  <c r="L67"/>
  <c r="K67"/>
  <c r="O67" s="1"/>
  <c r="H67"/>
  <c r="J67" s="1"/>
  <c r="N66"/>
  <c r="M66"/>
  <c r="L66"/>
  <c r="K66"/>
  <c r="H66"/>
  <c r="J66" s="1"/>
  <c r="N65"/>
  <c r="M65"/>
  <c r="L65"/>
  <c r="K65"/>
  <c r="O65" s="1"/>
  <c r="H65"/>
  <c r="J65" s="1"/>
  <c r="N64"/>
  <c r="M64"/>
  <c r="L64"/>
  <c r="K64"/>
  <c r="J64"/>
  <c r="H64"/>
  <c r="N63"/>
  <c r="M63"/>
  <c r="L63"/>
  <c r="K63"/>
  <c r="H63"/>
  <c r="J63" s="1"/>
  <c r="N62"/>
  <c r="M62"/>
  <c r="L62"/>
  <c r="K62"/>
  <c r="O62" s="1"/>
  <c r="H62"/>
  <c r="J62" s="1"/>
  <c r="N61"/>
  <c r="M61"/>
  <c r="L61"/>
  <c r="K61"/>
  <c r="H61"/>
  <c r="J61" s="1"/>
  <c r="N60"/>
  <c r="M60"/>
  <c r="L60"/>
  <c r="K60"/>
  <c r="O60" s="1"/>
  <c r="H60"/>
  <c r="J60" s="1"/>
  <c r="N59"/>
  <c r="M59"/>
  <c r="L59"/>
  <c r="K59"/>
  <c r="O59" s="1"/>
  <c r="H59"/>
  <c r="J59" s="1"/>
  <c r="N58"/>
  <c r="M58"/>
  <c r="L58"/>
  <c r="K58"/>
  <c r="H58"/>
  <c r="J58" s="1"/>
  <c r="N57"/>
  <c r="M57"/>
  <c r="L57"/>
  <c r="K57"/>
  <c r="O57" s="1"/>
  <c r="H57"/>
  <c r="N56"/>
  <c r="M56"/>
  <c r="L56"/>
  <c r="K56"/>
  <c r="H56"/>
  <c r="N55"/>
  <c r="M55"/>
  <c r="L55"/>
  <c r="K55"/>
  <c r="O55" s="1"/>
  <c r="H55"/>
  <c r="N54"/>
  <c r="M54"/>
  <c r="L54"/>
  <c r="K54"/>
  <c r="H54"/>
  <c r="N53"/>
  <c r="M53"/>
  <c r="L53"/>
  <c r="K53"/>
  <c r="O53" s="1"/>
  <c r="H53"/>
  <c r="N52"/>
  <c r="M52"/>
  <c r="L52"/>
  <c r="K52"/>
  <c r="H52"/>
  <c r="N51"/>
  <c r="M51"/>
  <c r="L51"/>
  <c r="K51"/>
  <c r="O51" s="1"/>
  <c r="H51"/>
  <c r="N50"/>
  <c r="M50"/>
  <c r="L50"/>
  <c r="K50"/>
  <c r="H50"/>
  <c r="N49"/>
  <c r="M49"/>
  <c r="L49"/>
  <c r="K49"/>
  <c r="O49" s="1"/>
  <c r="I49"/>
  <c r="H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Q68" i="6"/>
  <c r="Q69"/>
  <c r="P68"/>
  <c r="P69"/>
  <c r="O68"/>
  <c r="O69"/>
  <c r="N68"/>
  <c r="N69"/>
  <c r="M68"/>
  <c r="M69"/>
  <c r="L68"/>
  <c r="L69"/>
  <c r="K68"/>
  <c r="K69"/>
  <c r="J68"/>
  <c r="J69"/>
  <c r="H68"/>
  <c r="H6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49"/>
  <c r="V5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6"/>
  <c r="I50"/>
  <c r="I51"/>
  <c r="I52"/>
  <c r="I53" s="1"/>
  <c r="I54" s="1"/>
  <c r="I55" s="1"/>
  <c r="I56" s="1"/>
  <c r="I57" s="1"/>
  <c r="I49"/>
  <c r="O50" i="7" l="1"/>
  <c r="O54"/>
  <c r="O58"/>
  <c r="O61"/>
  <c r="O64"/>
  <c r="O52"/>
  <c r="O56"/>
  <c r="O63"/>
  <c r="O66"/>
  <c r="O69"/>
  <c r="P49"/>
  <c r="Q49" s="1"/>
  <c r="P65"/>
  <c r="P61"/>
  <c r="P66"/>
  <c r="P58"/>
  <c r="P60"/>
  <c r="P59"/>
  <c r="J49"/>
  <c r="I50"/>
  <c r="J50" s="1"/>
  <c r="N67" i="6"/>
  <c r="M67"/>
  <c r="L67"/>
  <c r="K67"/>
  <c r="O67" s="1"/>
  <c r="J67"/>
  <c r="H67"/>
  <c r="N66"/>
  <c r="M66"/>
  <c r="L66"/>
  <c r="K66"/>
  <c r="H66"/>
  <c r="J66" s="1"/>
  <c r="N65"/>
  <c r="M65"/>
  <c r="L65"/>
  <c r="K65"/>
  <c r="O65" s="1"/>
  <c r="J65"/>
  <c r="H65"/>
  <c r="N64"/>
  <c r="M64"/>
  <c r="L64"/>
  <c r="K64"/>
  <c r="O64" s="1"/>
  <c r="H64"/>
  <c r="J64" s="1"/>
  <c r="N63"/>
  <c r="M63"/>
  <c r="L63"/>
  <c r="K63"/>
  <c r="O63" s="1"/>
  <c r="J63"/>
  <c r="H63"/>
  <c r="N62"/>
  <c r="M62"/>
  <c r="L62"/>
  <c r="K62"/>
  <c r="O62" s="1"/>
  <c r="H62"/>
  <c r="J62" s="1"/>
  <c r="N61"/>
  <c r="M61"/>
  <c r="L61"/>
  <c r="K61"/>
  <c r="O61" s="1"/>
  <c r="J61"/>
  <c r="H61"/>
  <c r="N60"/>
  <c r="M60"/>
  <c r="L60"/>
  <c r="K60"/>
  <c r="O60" s="1"/>
  <c r="H60"/>
  <c r="J60" s="1"/>
  <c r="N59"/>
  <c r="M59"/>
  <c r="L59"/>
  <c r="K59"/>
  <c r="O59" s="1"/>
  <c r="J59"/>
  <c r="H59"/>
  <c r="N58"/>
  <c r="M58"/>
  <c r="L58"/>
  <c r="K58"/>
  <c r="O58" s="1"/>
  <c r="H58"/>
  <c r="J58" s="1"/>
  <c r="N57"/>
  <c r="M57"/>
  <c r="L57"/>
  <c r="K57"/>
  <c r="O57" s="1"/>
  <c r="J57"/>
  <c r="H57"/>
  <c r="N56"/>
  <c r="M56"/>
  <c r="L56"/>
  <c r="K56"/>
  <c r="O56" s="1"/>
  <c r="H56"/>
  <c r="J56" s="1"/>
  <c r="N55"/>
  <c r="M55"/>
  <c r="L55"/>
  <c r="K55"/>
  <c r="O55" s="1"/>
  <c r="J55"/>
  <c r="H55"/>
  <c r="N54"/>
  <c r="M54"/>
  <c r="L54"/>
  <c r="K54"/>
  <c r="O54" s="1"/>
  <c r="H54"/>
  <c r="J54" s="1"/>
  <c r="N53"/>
  <c r="M53"/>
  <c r="L53"/>
  <c r="K53"/>
  <c r="O53" s="1"/>
  <c r="J53"/>
  <c r="H53"/>
  <c r="N52"/>
  <c r="M52"/>
  <c r="L52"/>
  <c r="K52"/>
  <c r="O52" s="1"/>
  <c r="H52"/>
  <c r="J52" s="1"/>
  <c r="N51"/>
  <c r="M51"/>
  <c r="L51"/>
  <c r="K51"/>
  <c r="O51" s="1"/>
  <c r="J51"/>
  <c r="H51"/>
  <c r="N50"/>
  <c r="M50"/>
  <c r="L50"/>
  <c r="K50"/>
  <c r="O50" s="1"/>
  <c r="H50"/>
  <c r="J50" s="1"/>
  <c r="N49"/>
  <c r="M49"/>
  <c r="L49"/>
  <c r="K49"/>
  <c r="O49" s="1"/>
  <c r="J49"/>
  <c r="H49"/>
  <c r="P48"/>
  <c r="O48"/>
  <c r="J48"/>
  <c r="P47"/>
  <c r="O47"/>
  <c r="J47"/>
  <c r="P46"/>
  <c r="O46"/>
  <c r="J46"/>
  <c r="P45"/>
  <c r="O45"/>
  <c r="J45"/>
  <c r="P44"/>
  <c r="O44"/>
  <c r="J44"/>
  <c r="P43"/>
  <c r="O43"/>
  <c r="J43"/>
  <c r="P42"/>
  <c r="O42"/>
  <c r="J42"/>
  <c r="P41"/>
  <c r="O41"/>
  <c r="J41"/>
  <c r="P40"/>
  <c r="O40"/>
  <c r="J40"/>
  <c r="P39"/>
  <c r="O39"/>
  <c r="J39"/>
  <c r="P38"/>
  <c r="O38"/>
  <c r="J38"/>
  <c r="P37"/>
  <c r="O37"/>
  <c r="J37"/>
  <c r="P36"/>
  <c r="O36"/>
  <c r="J36"/>
  <c r="P35"/>
  <c r="O35"/>
  <c r="J35"/>
  <c r="P34"/>
  <c r="O34"/>
  <c r="J34"/>
  <c r="P33"/>
  <c r="O33"/>
  <c r="J33"/>
  <c r="P32"/>
  <c r="O32"/>
  <c r="J32"/>
  <c r="P31"/>
  <c r="O31"/>
  <c r="J31"/>
  <c r="P30"/>
  <c r="O30"/>
  <c r="J30"/>
  <c r="P29"/>
  <c r="O29"/>
  <c r="J29"/>
  <c r="P28"/>
  <c r="O28"/>
  <c r="J28"/>
  <c r="P27"/>
  <c r="O27"/>
  <c r="J27"/>
  <c r="P26"/>
  <c r="O26"/>
  <c r="J26"/>
  <c r="P25"/>
  <c r="O25"/>
  <c r="J25"/>
  <c r="P24"/>
  <c r="O24"/>
  <c r="J24"/>
  <c r="P23"/>
  <c r="O23"/>
  <c r="J23"/>
  <c r="P22"/>
  <c r="O22"/>
  <c r="J22"/>
  <c r="P21"/>
  <c r="O21"/>
  <c r="J21"/>
  <c r="P20"/>
  <c r="O20"/>
  <c r="J20"/>
  <c r="P19"/>
  <c r="O19"/>
  <c r="J19"/>
  <c r="P18"/>
  <c r="O18"/>
  <c r="J18"/>
  <c r="P17"/>
  <c r="O17"/>
  <c r="J17"/>
  <c r="P16"/>
  <c r="O16"/>
  <c r="J16"/>
  <c r="P15"/>
  <c r="O15"/>
  <c r="J15"/>
  <c r="P14"/>
  <c r="O14"/>
  <c r="J14"/>
  <c r="P13"/>
  <c r="O13"/>
  <c r="J13"/>
  <c r="P12"/>
  <c r="O12"/>
  <c r="J12"/>
  <c r="P11"/>
  <c r="O11"/>
  <c r="J11"/>
  <c r="P10"/>
  <c r="O10"/>
  <c r="J10"/>
  <c r="P9"/>
  <c r="O9"/>
  <c r="J9"/>
  <c r="P8"/>
  <c r="O8"/>
  <c r="J8"/>
  <c r="P7"/>
  <c r="O7"/>
  <c r="J7"/>
  <c r="P6"/>
  <c r="O6"/>
  <c r="J6"/>
  <c r="P64" i="7" l="1"/>
  <c r="P63"/>
  <c r="P69"/>
  <c r="P62"/>
  <c r="P68"/>
  <c r="P67"/>
  <c r="P50"/>
  <c r="Q50" s="1"/>
  <c r="O66" i="6"/>
  <c r="Q49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C8" i="4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C8" i="3"/>
  <c r="I50"/>
  <c r="I49"/>
  <c r="I48"/>
  <c r="I47"/>
  <c r="M47" s="1"/>
  <c r="I46"/>
  <c r="I45"/>
  <c r="I44"/>
  <c r="I43"/>
  <c r="I42"/>
  <c r="I41"/>
  <c r="I40"/>
  <c r="I39"/>
  <c r="M39" s="1"/>
  <c r="I38"/>
  <c r="I37"/>
  <c r="I36"/>
  <c r="I35"/>
  <c r="I34"/>
  <c r="I33"/>
  <c r="I32"/>
  <c r="I31"/>
  <c r="M31" s="1"/>
  <c r="I30"/>
  <c r="I29"/>
  <c r="I28"/>
  <c r="I27"/>
  <c r="I26"/>
  <c r="I25"/>
  <c r="I24"/>
  <c r="I23"/>
  <c r="M23" s="1"/>
  <c r="I22"/>
  <c r="I21"/>
  <c r="I20"/>
  <c r="I19"/>
  <c r="I18"/>
  <c r="I17"/>
  <c r="I16"/>
  <c r="I15"/>
  <c r="M15" s="1"/>
  <c r="I14"/>
  <c r="I13"/>
  <c r="I12"/>
  <c r="I11"/>
  <c r="I10"/>
  <c r="I9"/>
  <c r="I8"/>
  <c r="J50" i="4"/>
  <c r="K50" s="1"/>
  <c r="M50"/>
  <c r="C50"/>
  <c r="J49"/>
  <c r="K49"/>
  <c r="C49"/>
  <c r="J48"/>
  <c r="K48" s="1"/>
  <c r="M48"/>
  <c r="C48"/>
  <c r="J47"/>
  <c r="K47"/>
  <c r="C47"/>
  <c r="J46"/>
  <c r="K46" s="1"/>
  <c r="M46"/>
  <c r="C46"/>
  <c r="J45"/>
  <c r="K45"/>
  <c r="C45"/>
  <c r="J44"/>
  <c r="K44" s="1"/>
  <c r="M44"/>
  <c r="C44"/>
  <c r="J43"/>
  <c r="K43"/>
  <c r="C43"/>
  <c r="J42"/>
  <c r="K42" s="1"/>
  <c r="M42"/>
  <c r="C42"/>
  <c r="J41"/>
  <c r="K41"/>
  <c r="C41"/>
  <c r="J40"/>
  <c r="K40" s="1"/>
  <c r="M40"/>
  <c r="C40"/>
  <c r="J39"/>
  <c r="K39"/>
  <c r="C39"/>
  <c r="J38"/>
  <c r="K38" s="1"/>
  <c r="M38"/>
  <c r="C38"/>
  <c r="J37"/>
  <c r="K37"/>
  <c r="C37"/>
  <c r="J36"/>
  <c r="K36" s="1"/>
  <c r="M36"/>
  <c r="C36"/>
  <c r="J35"/>
  <c r="K35"/>
  <c r="C35"/>
  <c r="J34"/>
  <c r="K34" s="1"/>
  <c r="M34"/>
  <c r="C34"/>
  <c r="J33"/>
  <c r="K33"/>
  <c r="C33"/>
  <c r="J32"/>
  <c r="K32" s="1"/>
  <c r="M32"/>
  <c r="C32"/>
  <c r="J31"/>
  <c r="K31"/>
  <c r="C31"/>
  <c r="J30"/>
  <c r="K30" s="1"/>
  <c r="M30"/>
  <c r="C30"/>
  <c r="J29"/>
  <c r="K29"/>
  <c r="C29"/>
  <c r="J28"/>
  <c r="K28" s="1"/>
  <c r="M28"/>
  <c r="C28"/>
  <c r="J27"/>
  <c r="K27"/>
  <c r="C27"/>
  <c r="J26"/>
  <c r="K26" s="1"/>
  <c r="M26"/>
  <c r="C26"/>
  <c r="J25"/>
  <c r="K25"/>
  <c r="C25"/>
  <c r="J24"/>
  <c r="K24" s="1"/>
  <c r="M24"/>
  <c r="C24"/>
  <c r="J23"/>
  <c r="K23"/>
  <c r="C23"/>
  <c r="J22"/>
  <c r="K22" s="1"/>
  <c r="M22"/>
  <c r="C22"/>
  <c r="J21"/>
  <c r="K21"/>
  <c r="C21"/>
  <c r="J20"/>
  <c r="K20" s="1"/>
  <c r="M20"/>
  <c r="C20"/>
  <c r="J19"/>
  <c r="K19"/>
  <c r="C19"/>
  <c r="J18"/>
  <c r="K18" s="1"/>
  <c r="M18"/>
  <c r="C18"/>
  <c r="J17"/>
  <c r="K17"/>
  <c r="C17"/>
  <c r="J16"/>
  <c r="K16" s="1"/>
  <c r="M16"/>
  <c r="C16"/>
  <c r="J15"/>
  <c r="K15"/>
  <c r="C15"/>
  <c r="J14"/>
  <c r="K14" s="1"/>
  <c r="M14"/>
  <c r="C14"/>
  <c r="J13"/>
  <c r="K13"/>
  <c r="C13"/>
  <c r="J12"/>
  <c r="K12" s="1"/>
  <c r="M12"/>
  <c r="C12"/>
  <c r="J11"/>
  <c r="K11"/>
  <c r="C11"/>
  <c r="J10"/>
  <c r="K10" s="1"/>
  <c r="M10"/>
  <c r="C10"/>
  <c r="J9"/>
  <c r="K9"/>
  <c r="C9"/>
  <c r="J8"/>
  <c r="K8" s="1"/>
  <c r="L8" s="1"/>
  <c r="M8"/>
  <c r="J50" i="3"/>
  <c r="M50"/>
  <c r="C50"/>
  <c r="J49"/>
  <c r="K49" s="1"/>
  <c r="M49"/>
  <c r="C49"/>
  <c r="J48"/>
  <c r="M48"/>
  <c r="C48"/>
  <c r="J47"/>
  <c r="C47"/>
  <c r="J46"/>
  <c r="M46"/>
  <c r="C46"/>
  <c r="J45"/>
  <c r="K45" s="1"/>
  <c r="M45"/>
  <c r="C45"/>
  <c r="J44"/>
  <c r="M44"/>
  <c r="C44"/>
  <c r="J43"/>
  <c r="M43"/>
  <c r="C43"/>
  <c r="J42"/>
  <c r="M42"/>
  <c r="C42"/>
  <c r="J41"/>
  <c r="K41" s="1"/>
  <c r="M41"/>
  <c r="C41"/>
  <c r="J40"/>
  <c r="M40"/>
  <c r="C40"/>
  <c r="K39"/>
  <c r="J39"/>
  <c r="C39"/>
  <c r="J38"/>
  <c r="M38"/>
  <c r="C38"/>
  <c r="J37"/>
  <c r="K37" s="1"/>
  <c r="M37"/>
  <c r="C37"/>
  <c r="J36"/>
  <c r="M36"/>
  <c r="C36"/>
  <c r="J35"/>
  <c r="M35"/>
  <c r="C35"/>
  <c r="J34"/>
  <c r="M34"/>
  <c r="C34"/>
  <c r="J33"/>
  <c r="K33" s="1"/>
  <c r="M33"/>
  <c r="C33"/>
  <c r="J32"/>
  <c r="M32"/>
  <c r="C32"/>
  <c r="K31"/>
  <c r="J31"/>
  <c r="C31"/>
  <c r="J30"/>
  <c r="M30"/>
  <c r="C30"/>
  <c r="J29"/>
  <c r="K29" s="1"/>
  <c r="M29"/>
  <c r="C29"/>
  <c r="J28"/>
  <c r="M28"/>
  <c r="C28"/>
  <c r="J27"/>
  <c r="M27"/>
  <c r="C27"/>
  <c r="J26"/>
  <c r="M26"/>
  <c r="C26"/>
  <c r="J25"/>
  <c r="K25" s="1"/>
  <c r="M25"/>
  <c r="C25"/>
  <c r="J24"/>
  <c r="M24"/>
  <c r="C24"/>
  <c r="K23"/>
  <c r="J23"/>
  <c r="C23"/>
  <c r="J22"/>
  <c r="M22"/>
  <c r="C22"/>
  <c r="J21"/>
  <c r="K21" s="1"/>
  <c r="M21"/>
  <c r="C21"/>
  <c r="J20"/>
  <c r="M20"/>
  <c r="C20"/>
  <c r="J19"/>
  <c r="M19"/>
  <c r="C19"/>
  <c r="J18"/>
  <c r="M18"/>
  <c r="C18"/>
  <c r="J17"/>
  <c r="K17" s="1"/>
  <c r="M17"/>
  <c r="C17"/>
  <c r="J16"/>
  <c r="M16"/>
  <c r="C16"/>
  <c r="K15"/>
  <c r="J15"/>
  <c r="C15"/>
  <c r="J14"/>
  <c r="M14"/>
  <c r="C14"/>
  <c r="J13"/>
  <c r="K13" s="1"/>
  <c r="M13"/>
  <c r="C13"/>
  <c r="J12"/>
  <c r="M12"/>
  <c r="C12"/>
  <c r="J11"/>
  <c r="M11"/>
  <c r="C11"/>
  <c r="J10"/>
  <c r="M10"/>
  <c r="C10"/>
  <c r="J9"/>
  <c r="K9" s="1"/>
  <c r="M9"/>
  <c r="C9"/>
  <c r="J8"/>
  <c r="M8"/>
  <c r="P51" i="7" l="1"/>
  <c r="Q51" s="1"/>
  <c r="J51"/>
  <c r="Q66" i="6"/>
  <c r="Q67" s="1"/>
  <c r="L9" i="4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K11" i="3"/>
  <c r="K35"/>
  <c r="K27"/>
  <c r="K43"/>
  <c r="K19"/>
  <c r="K47"/>
  <c r="M11" i="4"/>
  <c r="M17"/>
  <c r="M21"/>
  <c r="M25"/>
  <c r="M29"/>
  <c r="M31"/>
  <c r="M33"/>
  <c r="M37"/>
  <c r="M43"/>
  <c r="M47"/>
  <c r="M9"/>
  <c r="M13"/>
  <c r="M15"/>
  <c r="M19"/>
  <c r="M23"/>
  <c r="M27"/>
  <c r="M35"/>
  <c r="M39"/>
  <c r="M41"/>
  <c r="M45"/>
  <c r="M49"/>
  <c r="K8" i="3"/>
  <c r="L8" s="1"/>
  <c r="L9" s="1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H67" i="2"/>
  <c r="P52" i="7" l="1"/>
  <c r="Q52" s="1"/>
  <c r="J52"/>
  <c r="L10" i="3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Q49" i="2"/>
  <c r="L67"/>
  <c r="P53" i="7" l="1"/>
  <c r="Q53" s="1"/>
  <c r="J53"/>
  <c r="O7" i="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6"/>
  <c r="O6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N67"/>
  <c r="M67"/>
  <c r="K67"/>
  <c r="I67"/>
  <c r="J67" s="1"/>
  <c r="N66"/>
  <c r="M66"/>
  <c r="L66"/>
  <c r="K66"/>
  <c r="I66"/>
  <c r="H66"/>
  <c r="N65"/>
  <c r="M65"/>
  <c r="L65"/>
  <c r="K65"/>
  <c r="O65" s="1"/>
  <c r="I65"/>
  <c r="H65"/>
  <c r="N64"/>
  <c r="M64"/>
  <c r="L64"/>
  <c r="K64"/>
  <c r="I64"/>
  <c r="H64"/>
  <c r="N63"/>
  <c r="M63"/>
  <c r="L63"/>
  <c r="K63"/>
  <c r="I63"/>
  <c r="H63"/>
  <c r="N62"/>
  <c r="M62"/>
  <c r="L62"/>
  <c r="K62"/>
  <c r="O62" s="1"/>
  <c r="I62"/>
  <c r="H62"/>
  <c r="N61"/>
  <c r="M61"/>
  <c r="L61"/>
  <c r="K61"/>
  <c r="I61"/>
  <c r="H61"/>
  <c r="N60"/>
  <c r="M60"/>
  <c r="L60"/>
  <c r="K60"/>
  <c r="I60"/>
  <c r="H60"/>
  <c r="N59"/>
  <c r="M59"/>
  <c r="L59"/>
  <c r="K59"/>
  <c r="I59"/>
  <c r="H59"/>
  <c r="N58"/>
  <c r="M58"/>
  <c r="L58"/>
  <c r="K58"/>
  <c r="I58"/>
  <c r="H58"/>
  <c r="N57"/>
  <c r="M57"/>
  <c r="L57"/>
  <c r="K57"/>
  <c r="O57" s="1"/>
  <c r="I57"/>
  <c r="H57"/>
  <c r="N56"/>
  <c r="M56"/>
  <c r="L56"/>
  <c r="K56"/>
  <c r="I56"/>
  <c r="H56"/>
  <c r="N55"/>
  <c r="M55"/>
  <c r="L55"/>
  <c r="K55"/>
  <c r="I55"/>
  <c r="H55"/>
  <c r="N54"/>
  <c r="M54"/>
  <c r="L54"/>
  <c r="K54"/>
  <c r="O54" s="1"/>
  <c r="I54"/>
  <c r="H54"/>
  <c r="N53"/>
  <c r="M53"/>
  <c r="L53"/>
  <c r="K53"/>
  <c r="I53"/>
  <c r="H53"/>
  <c r="N52"/>
  <c r="M52"/>
  <c r="L52"/>
  <c r="K52"/>
  <c r="I52"/>
  <c r="H52"/>
  <c r="N51"/>
  <c r="M51"/>
  <c r="L51"/>
  <c r="K51"/>
  <c r="I51"/>
  <c r="H51"/>
  <c r="N50"/>
  <c r="M50"/>
  <c r="L50"/>
  <c r="K50"/>
  <c r="I50"/>
  <c r="H50"/>
  <c r="N49"/>
  <c r="M49"/>
  <c r="L49"/>
  <c r="K49"/>
  <c r="O49" s="1"/>
  <c r="I49"/>
  <c r="H49"/>
  <c r="J49" i="1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49"/>
  <c r="Q50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49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49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49"/>
  <c r="P54" i="7" l="1"/>
  <c r="Q54" s="1"/>
  <c r="J54"/>
  <c r="J50" i="2"/>
  <c r="J52"/>
  <c r="J54"/>
  <c r="J56"/>
  <c r="J58"/>
  <c r="J60"/>
  <c r="J62"/>
  <c r="J64"/>
  <c r="J66"/>
  <c r="J49"/>
  <c r="J51"/>
  <c r="J53"/>
  <c r="J55"/>
  <c r="J57"/>
  <c r="J59"/>
  <c r="J61"/>
  <c r="J63"/>
  <c r="J65"/>
  <c r="P63"/>
  <c r="P51"/>
  <c r="P64"/>
  <c r="P52"/>
  <c r="P55"/>
  <c r="P60"/>
  <c r="P49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P54"/>
  <c r="P57"/>
  <c r="P62"/>
  <c r="P65"/>
  <c r="P67"/>
  <c r="P56"/>
  <c r="P59"/>
  <c r="P50"/>
  <c r="P53"/>
  <c r="P58"/>
  <c r="P61"/>
  <c r="P66"/>
  <c r="O50"/>
  <c r="O53"/>
  <c r="O58"/>
  <c r="O61"/>
  <c r="O66"/>
  <c r="O51"/>
  <c r="O56"/>
  <c r="O59"/>
  <c r="O64"/>
  <c r="O67"/>
  <c r="O52"/>
  <c r="O55"/>
  <c r="O60"/>
  <c r="O63"/>
  <c r="P55" i="7" l="1"/>
  <c r="Q55" s="1"/>
  <c r="J55"/>
  <c r="K49" i="1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P48"/>
  <c r="O48"/>
  <c r="J48"/>
  <c r="P47"/>
  <c r="O47"/>
  <c r="J47"/>
  <c r="P46"/>
  <c r="O46"/>
  <c r="J46"/>
  <c r="P45"/>
  <c r="O45"/>
  <c r="J45"/>
  <c r="P44"/>
  <c r="O44"/>
  <c r="J44"/>
  <c r="P43"/>
  <c r="O43"/>
  <c r="J43"/>
  <c r="P42"/>
  <c r="O42"/>
  <c r="J42"/>
  <c r="P41"/>
  <c r="O41"/>
  <c r="J41"/>
  <c r="P40"/>
  <c r="O40"/>
  <c r="J40"/>
  <c r="P39"/>
  <c r="O39"/>
  <c r="J39"/>
  <c r="P38"/>
  <c r="O38"/>
  <c r="J38"/>
  <c r="P37"/>
  <c r="O37"/>
  <c r="J37"/>
  <c r="P36"/>
  <c r="O36"/>
  <c r="J36"/>
  <c r="P35"/>
  <c r="O35"/>
  <c r="J35"/>
  <c r="P34"/>
  <c r="O34"/>
  <c r="J34"/>
  <c r="P33"/>
  <c r="O33"/>
  <c r="J33"/>
  <c r="P32"/>
  <c r="O32"/>
  <c r="J32"/>
  <c r="P31"/>
  <c r="O31"/>
  <c r="J31"/>
  <c r="P30"/>
  <c r="O30"/>
  <c r="J30"/>
  <c r="P29"/>
  <c r="O29"/>
  <c r="J29"/>
  <c r="P28"/>
  <c r="O28"/>
  <c r="J28"/>
  <c r="P27"/>
  <c r="O27"/>
  <c r="J27"/>
  <c r="P26"/>
  <c r="O26"/>
  <c r="J26"/>
  <c r="P25"/>
  <c r="O25"/>
  <c r="J25"/>
  <c r="P24"/>
  <c r="O24"/>
  <c r="J24"/>
  <c r="P23"/>
  <c r="O23"/>
  <c r="J23"/>
  <c r="P22"/>
  <c r="O22"/>
  <c r="J22"/>
  <c r="P21"/>
  <c r="O21"/>
  <c r="J21"/>
  <c r="P20"/>
  <c r="O20"/>
  <c r="J20"/>
  <c r="P19"/>
  <c r="O19"/>
  <c r="J19"/>
  <c r="P18"/>
  <c r="O18"/>
  <c r="J18"/>
  <c r="P17"/>
  <c r="O17"/>
  <c r="J17"/>
  <c r="P16"/>
  <c r="O16"/>
  <c r="J16"/>
  <c r="P15"/>
  <c r="O15"/>
  <c r="J15"/>
  <c r="P14"/>
  <c r="O14"/>
  <c r="J14"/>
  <c r="P13"/>
  <c r="O13"/>
  <c r="J13"/>
  <c r="P12"/>
  <c r="O12"/>
  <c r="J12"/>
  <c r="P11"/>
  <c r="O11"/>
  <c r="J11"/>
  <c r="P10"/>
  <c r="O10"/>
  <c r="J10"/>
  <c r="P9"/>
  <c r="O9"/>
  <c r="J9"/>
  <c r="P8"/>
  <c r="O8"/>
  <c r="J8"/>
  <c r="P7"/>
  <c r="O7"/>
  <c r="J7"/>
  <c r="P6"/>
  <c r="O6"/>
  <c r="J6"/>
  <c r="P56" i="7" l="1"/>
  <c r="Q56" s="1"/>
  <c r="J56"/>
  <c r="P57" l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J57"/>
</calcChain>
</file>

<file path=xl/sharedStrings.xml><?xml version="1.0" encoding="utf-8"?>
<sst xmlns="http://schemas.openxmlformats.org/spreadsheetml/2006/main" count="804" uniqueCount="53">
  <si>
    <t>Sanctioned Strength</t>
  </si>
  <si>
    <t>Working Strength</t>
  </si>
  <si>
    <t>Vacancies</t>
  </si>
  <si>
    <t>Institution</t>
  </si>
  <si>
    <t>Disposal</t>
  </si>
  <si>
    <t>Pendency</t>
  </si>
  <si>
    <t>Civil</t>
  </si>
  <si>
    <t>Criminal</t>
  </si>
  <si>
    <t>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</si>
  <si>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</si>
  <si>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</si>
  <si>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</si>
  <si>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</si>
  <si>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</si>
  <si>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</si>
  <si>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</si>
  <si>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</si>
  <si>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</si>
  <si>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</si>
  <si>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</si>
  <si>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</si>
  <si>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</si>
  <si>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</si>
  <si>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</si>
  <si>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</si>
  <si>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</si>
  <si>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</si>
  <si>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</si>
  <si>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</si>
  <si>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</si>
  <si>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</si>
  <si>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</si>
  <si>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</si>
  <si>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q1</t>
  </si>
  <si>
    <t>q2</t>
  </si>
  <si>
    <t>q3</t>
  </si>
  <si>
    <t>q4</t>
  </si>
  <si>
    <t>Civil(i)</t>
  </si>
  <si>
    <t>Criminal(I)</t>
  </si>
  <si>
    <t>All the data is taken from Quarterly reports of Supreme Court.</t>
  </si>
  <si>
    <t xml:space="preserve">The following data is for Allahabad High Court. </t>
  </si>
  <si>
    <t xml:space="preserve">The following data is for Uttar Pradesh Subordinate Court. </t>
  </si>
  <si>
    <t>Year</t>
  </si>
  <si>
    <t>Op. Bal</t>
  </si>
  <si>
    <t>Pending</t>
  </si>
  <si>
    <t>Sanctioned Strength of Judges</t>
  </si>
  <si>
    <t>Working strength of judges</t>
  </si>
  <si>
    <t>Average. Disposal rate</t>
  </si>
  <si>
    <t>Missed Disposal</t>
  </si>
  <si>
    <t>Balance could have been</t>
  </si>
  <si>
    <t>Percentage Vacancy</t>
  </si>
  <si>
    <t>Disposal Rate</t>
  </si>
  <si>
    <t>Average Disposal Rate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</si>
</sst>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ont="1" applyBorder="1"/>
    <xf numFmtId="0" fontId="0" fillId="0" borderId="0" xfId="0" applyFill="1" applyBorder="1"/>
    <xf numFmtId="0" fontId="0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Sheet1!$O$5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Sheet1!$O$6:$O$67</c:f>
              <c:numCache>
                <c:formatCode>General</c:formatCode>
                <c:ptCount val="62"/>
                <c:pt idx="0">
                  <c:v>53236</c:v>
                </c:pt>
                <c:pt idx="1">
                  <c:v>50179</c:v>
                </c:pt>
                <c:pt idx="2">
                  <c:v>57349</c:v>
                </c:pt>
                <c:pt idx="3">
                  <c:v>54430</c:v>
                </c:pt>
                <c:pt idx="4">
                  <c:v>57737</c:v>
                </c:pt>
                <c:pt idx="5">
                  <c:v>50995</c:v>
                </c:pt>
                <c:pt idx="6">
                  <c:v>67693</c:v>
                </c:pt>
                <c:pt idx="7">
                  <c:v>50477</c:v>
                </c:pt>
                <c:pt idx="8">
                  <c:v>62319</c:v>
                </c:pt>
                <c:pt idx="9">
                  <c:v>58933</c:v>
                </c:pt>
                <c:pt idx="10">
                  <c:v>74950</c:v>
                </c:pt>
                <c:pt idx="11">
                  <c:v>55711</c:v>
                </c:pt>
                <c:pt idx="12">
                  <c:v>62163</c:v>
                </c:pt>
                <c:pt idx="13">
                  <c:v>57863</c:v>
                </c:pt>
                <c:pt idx="14">
                  <c:v>56550</c:v>
                </c:pt>
                <c:pt idx="15">
                  <c:v>63839</c:v>
                </c:pt>
                <c:pt idx="16">
                  <c:v>61213</c:v>
                </c:pt>
                <c:pt idx="17">
                  <c:v>68310</c:v>
                </c:pt>
                <c:pt idx="18">
                  <c:v>77893</c:v>
                </c:pt>
                <c:pt idx="19">
                  <c:v>59028</c:v>
                </c:pt>
                <c:pt idx="20">
                  <c:v>69000</c:v>
                </c:pt>
                <c:pt idx="21">
                  <c:v>63126</c:v>
                </c:pt>
                <c:pt idx="22">
                  <c:v>76300</c:v>
                </c:pt>
                <c:pt idx="23">
                  <c:v>65060</c:v>
                </c:pt>
                <c:pt idx="24">
                  <c:v>62145</c:v>
                </c:pt>
                <c:pt idx="25">
                  <c:v>58428</c:v>
                </c:pt>
                <c:pt idx="26">
                  <c:v>66913</c:v>
                </c:pt>
                <c:pt idx="27">
                  <c:v>63205</c:v>
                </c:pt>
                <c:pt idx="28">
                  <c:v>64000</c:v>
                </c:pt>
                <c:pt idx="29">
                  <c:v>65532</c:v>
                </c:pt>
                <c:pt idx="30">
                  <c:v>73187</c:v>
                </c:pt>
                <c:pt idx="31">
                  <c:v>68821</c:v>
                </c:pt>
                <c:pt idx="32">
                  <c:v>66467</c:v>
                </c:pt>
                <c:pt idx="33">
                  <c:v>61925</c:v>
                </c:pt>
                <c:pt idx="34">
                  <c:v>83712</c:v>
                </c:pt>
                <c:pt idx="35">
                  <c:v>68938</c:v>
                </c:pt>
                <c:pt idx="36">
                  <c:v>61102</c:v>
                </c:pt>
                <c:pt idx="37">
                  <c:v>61925</c:v>
                </c:pt>
                <c:pt idx="38">
                  <c:v>87543</c:v>
                </c:pt>
                <c:pt idx="39">
                  <c:v>63046</c:v>
                </c:pt>
                <c:pt idx="40">
                  <c:v>65908</c:v>
                </c:pt>
                <c:pt idx="41">
                  <c:v>70971</c:v>
                </c:pt>
                <c:pt idx="42" formatCode="0">
                  <c:v>79021</c:v>
                </c:pt>
                <c:pt idx="43" formatCode="0">
                  <c:v>69662.799999999988</c:v>
                </c:pt>
                <c:pt idx="44" formatCode="0">
                  <c:v>71470.690909090918</c:v>
                </c:pt>
                <c:pt idx="45" formatCode="0">
                  <c:v>69915.872727272712</c:v>
                </c:pt>
                <c:pt idx="46" formatCode="0">
                  <c:v>81999.872727272712</c:v>
                </c:pt>
                <c:pt idx="47" formatCode="0">
                  <c:v>71191.399999999994</c:v>
                </c:pt>
                <c:pt idx="48" formatCode="0">
                  <c:v>72999.290909090909</c:v>
                </c:pt>
                <c:pt idx="49" formatCode="0">
                  <c:v>71444.472727272718</c:v>
                </c:pt>
                <c:pt idx="50" formatCode="0">
                  <c:v>83528.472727272718</c:v>
                </c:pt>
                <c:pt idx="51" formatCode="0">
                  <c:v>72720</c:v>
                </c:pt>
                <c:pt idx="52" formatCode="0">
                  <c:v>74527.8909090909</c:v>
                </c:pt>
                <c:pt idx="53" formatCode="0">
                  <c:v>72973.072727272724</c:v>
                </c:pt>
                <c:pt idx="54" formatCode="0">
                  <c:v>85057.072727272724</c:v>
                </c:pt>
                <c:pt idx="55" formatCode="0">
                  <c:v>74248.599999999991</c:v>
                </c:pt>
                <c:pt idx="56" formatCode="0">
                  <c:v>76056.490909090906</c:v>
                </c:pt>
                <c:pt idx="57" formatCode="0">
                  <c:v>74501.672727272729</c:v>
                </c:pt>
                <c:pt idx="58" formatCode="0">
                  <c:v>86585.672727272729</c:v>
                </c:pt>
                <c:pt idx="59" formatCode="0">
                  <c:v>75777.199999999983</c:v>
                </c:pt>
                <c:pt idx="60" formatCode="0">
                  <c:v>77585.090909090897</c:v>
                </c:pt>
                <c:pt idx="61" formatCode="0">
                  <c:v>76030.272727272721</c:v>
                </c:pt>
              </c:numCache>
            </c:numRef>
          </c:val>
        </c:ser>
        <c:dLbls/>
        <c:marker val="1"/>
        <c:axId val="144961536"/>
        <c:axId val="144963072"/>
      </c:lineChart>
      <c:catAx>
        <c:axId val="144961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63072"/>
        <c:crosses val="autoZero"/>
        <c:auto val="1"/>
        <c:lblAlgn val="ctr"/>
        <c:lblOffset val="100"/>
      </c:catAx>
      <c:valAx>
        <c:axId val="144963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6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Sheet2!$O$5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Sheet2!$O$6:$O$67</c:f>
              <c:numCache>
                <c:formatCode>0</c:formatCode>
                <c:ptCount val="62"/>
                <c:pt idx="0">
                  <c:v>560384</c:v>
                </c:pt>
                <c:pt idx="1">
                  <c:v>555359</c:v>
                </c:pt>
                <c:pt idx="2">
                  <c:v>759287</c:v>
                </c:pt>
                <c:pt idx="3">
                  <c:v>638493</c:v>
                </c:pt>
                <c:pt idx="4">
                  <c:v>608614</c:v>
                </c:pt>
                <c:pt idx="5">
                  <c:v>634535</c:v>
                </c:pt>
                <c:pt idx="6">
                  <c:v>708879</c:v>
                </c:pt>
                <c:pt idx="7">
                  <c:v>553154</c:v>
                </c:pt>
                <c:pt idx="8">
                  <c:v>604145</c:v>
                </c:pt>
                <c:pt idx="9">
                  <c:v>663219</c:v>
                </c:pt>
                <c:pt idx="10">
                  <c:v>762368</c:v>
                </c:pt>
                <c:pt idx="11">
                  <c:v>675914</c:v>
                </c:pt>
                <c:pt idx="12">
                  <c:v>729479</c:v>
                </c:pt>
                <c:pt idx="13">
                  <c:v>622505</c:v>
                </c:pt>
                <c:pt idx="14">
                  <c:v>788034</c:v>
                </c:pt>
                <c:pt idx="15">
                  <c:v>763206</c:v>
                </c:pt>
                <c:pt idx="16">
                  <c:v>807833</c:v>
                </c:pt>
                <c:pt idx="17">
                  <c:v>729243</c:v>
                </c:pt>
                <c:pt idx="18">
                  <c:v>914743</c:v>
                </c:pt>
                <c:pt idx="19">
                  <c:v>622938</c:v>
                </c:pt>
                <c:pt idx="20">
                  <c:v>638831</c:v>
                </c:pt>
                <c:pt idx="21">
                  <c:v>677883</c:v>
                </c:pt>
                <c:pt idx="22">
                  <c:v>772382</c:v>
                </c:pt>
                <c:pt idx="23">
                  <c:v>655226</c:v>
                </c:pt>
                <c:pt idx="24">
                  <c:v>569823</c:v>
                </c:pt>
                <c:pt idx="25">
                  <c:v>765836</c:v>
                </c:pt>
                <c:pt idx="26">
                  <c:v>828756</c:v>
                </c:pt>
                <c:pt idx="27">
                  <c:v>628558</c:v>
                </c:pt>
                <c:pt idx="28">
                  <c:v>595184</c:v>
                </c:pt>
                <c:pt idx="29">
                  <c:v>670174</c:v>
                </c:pt>
                <c:pt idx="30">
                  <c:v>709453</c:v>
                </c:pt>
                <c:pt idx="31">
                  <c:v>796729</c:v>
                </c:pt>
                <c:pt idx="32">
                  <c:v>774023</c:v>
                </c:pt>
                <c:pt idx="33">
                  <c:v>630110</c:v>
                </c:pt>
                <c:pt idx="34">
                  <c:v>801167</c:v>
                </c:pt>
                <c:pt idx="35">
                  <c:v>911393</c:v>
                </c:pt>
                <c:pt idx="36">
                  <c:v>699658</c:v>
                </c:pt>
                <c:pt idx="37">
                  <c:v>1470110</c:v>
                </c:pt>
                <c:pt idx="38">
                  <c:v>868177</c:v>
                </c:pt>
                <c:pt idx="39">
                  <c:v>929756</c:v>
                </c:pt>
                <c:pt idx="40">
                  <c:v>926567</c:v>
                </c:pt>
                <c:pt idx="41">
                  <c:v>1003575</c:v>
                </c:pt>
                <c:pt idx="42">
                  <c:v>1085893</c:v>
                </c:pt>
                <c:pt idx="43">
                  <c:v>886047.48</c:v>
                </c:pt>
                <c:pt idx="44">
                  <c:v>866970.0327272726</c:v>
                </c:pt>
                <c:pt idx="45">
                  <c:v>949516.2145454546</c:v>
                </c:pt>
                <c:pt idx="46">
                  <c:v>1001933.4872727272</c:v>
                </c:pt>
                <c:pt idx="47">
                  <c:v>916685.80363636347</c:v>
                </c:pt>
                <c:pt idx="48">
                  <c:v>897608.35636363621</c:v>
                </c:pt>
                <c:pt idx="49">
                  <c:v>980154.53818181821</c:v>
                </c:pt>
                <c:pt idx="50">
                  <c:v>1032571.8109090908</c:v>
                </c:pt>
                <c:pt idx="51">
                  <c:v>947324.1272727272</c:v>
                </c:pt>
                <c:pt idx="52">
                  <c:v>928246.67999999982</c:v>
                </c:pt>
                <c:pt idx="53">
                  <c:v>1010792.8618181818</c:v>
                </c:pt>
                <c:pt idx="54">
                  <c:v>1063210.1345454545</c:v>
                </c:pt>
                <c:pt idx="55">
                  <c:v>977962.45090909069</c:v>
                </c:pt>
                <c:pt idx="56">
                  <c:v>958885.00363636343</c:v>
                </c:pt>
                <c:pt idx="57">
                  <c:v>1041431.1854545455</c:v>
                </c:pt>
                <c:pt idx="58">
                  <c:v>1093848.458181818</c:v>
                </c:pt>
                <c:pt idx="59">
                  <c:v>1008600.7745454544</c:v>
                </c:pt>
                <c:pt idx="60">
                  <c:v>989523.32727272715</c:v>
                </c:pt>
                <c:pt idx="61">
                  <c:v>1072069.5090909093</c:v>
                </c:pt>
              </c:numCache>
            </c:numRef>
          </c:val>
        </c:ser>
        <c:dLbls/>
        <c:marker val="1"/>
        <c:axId val="178270976"/>
        <c:axId val="178272512"/>
      </c:lineChart>
      <c:catAx>
        <c:axId val="178270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72512"/>
        <c:crosses val="autoZero"/>
        <c:auto val="1"/>
        <c:lblAlgn val="ctr"/>
        <c:lblOffset val="100"/>
      </c:catAx>
      <c:valAx>
        <c:axId val="178272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7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Sheet2!$P$5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Sheet2!$P$6:$P$67</c:f>
              <c:numCache>
                <c:formatCode>0</c:formatCode>
                <c:ptCount val="62"/>
                <c:pt idx="0">
                  <c:v>487357</c:v>
                </c:pt>
                <c:pt idx="1">
                  <c:v>413061</c:v>
                </c:pt>
                <c:pt idx="2">
                  <c:v>721486</c:v>
                </c:pt>
                <c:pt idx="3">
                  <c:v>600860</c:v>
                </c:pt>
                <c:pt idx="4">
                  <c:v>582252</c:v>
                </c:pt>
                <c:pt idx="5">
                  <c:v>585543</c:v>
                </c:pt>
                <c:pt idx="6">
                  <c:v>670979</c:v>
                </c:pt>
                <c:pt idx="7">
                  <c:v>496093</c:v>
                </c:pt>
                <c:pt idx="8">
                  <c:v>573706</c:v>
                </c:pt>
                <c:pt idx="9">
                  <c:v>579530</c:v>
                </c:pt>
                <c:pt idx="10">
                  <c:v>663768</c:v>
                </c:pt>
                <c:pt idx="11">
                  <c:v>603083</c:v>
                </c:pt>
                <c:pt idx="12">
                  <c:v>652915</c:v>
                </c:pt>
                <c:pt idx="13">
                  <c:v>561772</c:v>
                </c:pt>
                <c:pt idx="14">
                  <c:v>721540</c:v>
                </c:pt>
                <c:pt idx="15">
                  <c:v>722538</c:v>
                </c:pt>
                <c:pt idx="16">
                  <c:v>727994</c:v>
                </c:pt>
                <c:pt idx="17">
                  <c:v>648685</c:v>
                </c:pt>
                <c:pt idx="18">
                  <c:v>847780</c:v>
                </c:pt>
                <c:pt idx="19">
                  <c:v>586778</c:v>
                </c:pt>
                <c:pt idx="20">
                  <c:v>662152</c:v>
                </c:pt>
                <c:pt idx="21">
                  <c:v>636079</c:v>
                </c:pt>
                <c:pt idx="22">
                  <c:v>691781</c:v>
                </c:pt>
                <c:pt idx="23">
                  <c:v>609703</c:v>
                </c:pt>
                <c:pt idx="24">
                  <c:v>569599</c:v>
                </c:pt>
                <c:pt idx="25">
                  <c:v>741768</c:v>
                </c:pt>
                <c:pt idx="26">
                  <c:v>886524</c:v>
                </c:pt>
                <c:pt idx="27">
                  <c:v>600799</c:v>
                </c:pt>
                <c:pt idx="28">
                  <c:v>574890</c:v>
                </c:pt>
                <c:pt idx="29">
                  <c:v>641929</c:v>
                </c:pt>
                <c:pt idx="30">
                  <c:v>669179</c:v>
                </c:pt>
                <c:pt idx="31">
                  <c:v>1072888</c:v>
                </c:pt>
                <c:pt idx="32">
                  <c:v>664313</c:v>
                </c:pt>
                <c:pt idx="33">
                  <c:v>648286</c:v>
                </c:pt>
                <c:pt idx="34">
                  <c:v>694017</c:v>
                </c:pt>
                <c:pt idx="35">
                  <c:v>1198058</c:v>
                </c:pt>
                <c:pt idx="36">
                  <c:v>659851</c:v>
                </c:pt>
                <c:pt idx="37">
                  <c:v>648286</c:v>
                </c:pt>
                <c:pt idx="38">
                  <c:v>824243</c:v>
                </c:pt>
                <c:pt idx="39">
                  <c:v>1042907</c:v>
                </c:pt>
                <c:pt idx="40">
                  <c:v>764733</c:v>
                </c:pt>
                <c:pt idx="41">
                  <c:v>851335</c:v>
                </c:pt>
                <c:pt idx="42">
                  <c:v>927388</c:v>
                </c:pt>
                <c:pt idx="43">
                  <c:v>909016.69333333324</c:v>
                </c:pt>
                <c:pt idx="44">
                  <c:v>798864.90181818185</c:v>
                </c:pt>
                <c:pt idx="45">
                  <c:v>802184.17454545456</c:v>
                </c:pt>
                <c:pt idx="46">
                  <c:v>926039.72</c:v>
                </c:pt>
                <c:pt idx="47">
                  <c:v>937315.96484848484</c:v>
                </c:pt>
                <c:pt idx="48">
                  <c:v>827164.17333333334</c:v>
                </c:pt>
                <c:pt idx="49">
                  <c:v>830483.44606060605</c:v>
                </c:pt>
                <c:pt idx="50">
                  <c:v>954338.99151515146</c:v>
                </c:pt>
                <c:pt idx="51">
                  <c:v>965615.23636363621</c:v>
                </c:pt>
                <c:pt idx="52">
                  <c:v>855463.44484848483</c:v>
                </c:pt>
                <c:pt idx="53">
                  <c:v>858782.71757575753</c:v>
                </c:pt>
                <c:pt idx="54">
                  <c:v>982638.26303030294</c:v>
                </c:pt>
                <c:pt idx="55">
                  <c:v>993914.50787878782</c:v>
                </c:pt>
                <c:pt idx="56">
                  <c:v>883762.71636363631</c:v>
                </c:pt>
                <c:pt idx="57">
                  <c:v>887081.98909090913</c:v>
                </c:pt>
                <c:pt idx="58">
                  <c:v>1010937.5345454545</c:v>
                </c:pt>
                <c:pt idx="59">
                  <c:v>1022213.7793939393</c:v>
                </c:pt>
                <c:pt idx="60">
                  <c:v>912061.9878787878</c:v>
                </c:pt>
                <c:pt idx="61">
                  <c:v>915381.2606060605</c:v>
                </c:pt>
              </c:numCache>
            </c:numRef>
          </c:val>
        </c:ser>
        <c:dLbls/>
        <c:marker val="1"/>
        <c:axId val="178304512"/>
        <c:axId val="178306048"/>
      </c:lineChart>
      <c:catAx>
        <c:axId val="178304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06048"/>
        <c:crosses val="autoZero"/>
        <c:auto val="1"/>
        <c:lblAlgn val="ctr"/>
        <c:lblOffset val="100"/>
      </c:catAx>
      <c:valAx>
        <c:axId val="178306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0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Sheet2!$Q$5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Sheet2!$Q$6:$Q$67</c:f>
              <c:numCache>
                <c:formatCode>General</c:formatCode>
                <c:ptCount val="62"/>
                <c:pt idx="0">
                  <c:v>4486568</c:v>
                </c:pt>
                <c:pt idx="1">
                  <c:v>4628866</c:v>
                </c:pt>
                <c:pt idx="2">
                  <c:v>4666667</c:v>
                </c:pt>
                <c:pt idx="3">
                  <c:v>4704300</c:v>
                </c:pt>
                <c:pt idx="4">
                  <c:v>4730662</c:v>
                </c:pt>
                <c:pt idx="5">
                  <c:v>4779654</c:v>
                </c:pt>
                <c:pt idx="6">
                  <c:v>4817554</c:v>
                </c:pt>
                <c:pt idx="7">
                  <c:v>4874615</c:v>
                </c:pt>
                <c:pt idx="8">
                  <c:v>4905054</c:v>
                </c:pt>
                <c:pt idx="9">
                  <c:v>4988743</c:v>
                </c:pt>
                <c:pt idx="10">
                  <c:v>5087343</c:v>
                </c:pt>
                <c:pt idx="11">
                  <c:v>5160174</c:v>
                </c:pt>
                <c:pt idx="12">
                  <c:v>5236738</c:v>
                </c:pt>
                <c:pt idx="13">
                  <c:v>5297471</c:v>
                </c:pt>
                <c:pt idx="14">
                  <c:v>5363965</c:v>
                </c:pt>
                <c:pt idx="15">
                  <c:v>5404633</c:v>
                </c:pt>
                <c:pt idx="16">
                  <c:v>5484472</c:v>
                </c:pt>
                <c:pt idx="17">
                  <c:v>5565030</c:v>
                </c:pt>
                <c:pt idx="18">
                  <c:v>5631993</c:v>
                </c:pt>
                <c:pt idx="19">
                  <c:v>5653441</c:v>
                </c:pt>
                <c:pt idx="20">
                  <c:v>5630120</c:v>
                </c:pt>
                <c:pt idx="21">
                  <c:v>5671924</c:v>
                </c:pt>
                <c:pt idx="22">
                  <c:v>5752525</c:v>
                </c:pt>
                <c:pt idx="23">
                  <c:v>5798048</c:v>
                </c:pt>
                <c:pt idx="24">
                  <c:v>5798272</c:v>
                </c:pt>
                <c:pt idx="25">
                  <c:v>5822340</c:v>
                </c:pt>
                <c:pt idx="26">
                  <c:v>5764572</c:v>
                </c:pt>
                <c:pt idx="27">
                  <c:v>5792331</c:v>
                </c:pt>
                <c:pt idx="28">
                  <c:v>5812625</c:v>
                </c:pt>
                <c:pt idx="29">
                  <c:v>5840870</c:v>
                </c:pt>
                <c:pt idx="30">
                  <c:v>5881144</c:v>
                </c:pt>
                <c:pt idx="31">
                  <c:v>5604985</c:v>
                </c:pt>
                <c:pt idx="32">
                  <c:v>5714695</c:v>
                </c:pt>
                <c:pt idx="33">
                  <c:v>5696519</c:v>
                </c:pt>
                <c:pt idx="34">
                  <c:v>5803669</c:v>
                </c:pt>
                <c:pt idx="35">
                  <c:v>5517004</c:v>
                </c:pt>
                <c:pt idx="36">
                  <c:v>5556811</c:v>
                </c:pt>
                <c:pt idx="37">
                  <c:v>5643707</c:v>
                </c:pt>
                <c:pt idx="38">
                  <c:v>5687641</c:v>
                </c:pt>
                <c:pt idx="39">
                  <c:v>5574490</c:v>
                </c:pt>
                <c:pt idx="40">
                  <c:v>5736324</c:v>
                </c:pt>
                <c:pt idx="41">
                  <c:v>5888564</c:v>
                </c:pt>
                <c:pt idx="42">
                  <c:v>6047069</c:v>
                </c:pt>
                <c:pt idx="43" formatCode="0">
                  <c:v>6024099.7866666671</c:v>
                </c:pt>
                <c:pt idx="44" formatCode="0">
                  <c:v>6092204.917575758</c:v>
                </c:pt>
                <c:pt idx="45" formatCode="0">
                  <c:v>6239536.957575758</c:v>
                </c:pt>
                <c:pt idx="46" formatCode="0">
                  <c:v>6315430.7248484856</c:v>
                </c:pt>
                <c:pt idx="47" formatCode="0">
                  <c:v>6294800.5636363644</c:v>
                </c:pt>
                <c:pt idx="48" formatCode="0">
                  <c:v>6365244.746666668</c:v>
                </c:pt>
                <c:pt idx="49" formatCode="0">
                  <c:v>6514915.8387878798</c:v>
                </c:pt>
                <c:pt idx="50" formatCode="0">
                  <c:v>6593148.6581818191</c:v>
                </c:pt>
                <c:pt idx="51" formatCode="0">
                  <c:v>6574857.5490909098</c:v>
                </c:pt>
                <c:pt idx="52" formatCode="0">
                  <c:v>6647640.7842424251</c:v>
                </c:pt>
                <c:pt idx="53" formatCode="0">
                  <c:v>6799650.9284848487</c:v>
                </c:pt>
                <c:pt idx="54" formatCode="0">
                  <c:v>6880222.8000000007</c:v>
                </c:pt>
                <c:pt idx="55" formatCode="0">
                  <c:v>6864270.7430303041</c:v>
                </c:pt>
                <c:pt idx="56" formatCode="0">
                  <c:v>6939393.0303030312</c:v>
                </c:pt>
                <c:pt idx="57" formatCode="0">
                  <c:v>7093742.2266666675</c:v>
                </c:pt>
                <c:pt idx="58" formatCode="0">
                  <c:v>7176653.1503030313</c:v>
                </c:pt>
                <c:pt idx="59" formatCode="0">
                  <c:v>7163040.1454545464</c:v>
                </c:pt>
                <c:pt idx="60" formatCode="0">
                  <c:v>7240501.4848484863</c:v>
                </c:pt>
                <c:pt idx="61" formatCode="0">
                  <c:v>7397189.7333333353</c:v>
                </c:pt>
              </c:numCache>
            </c:numRef>
          </c:val>
        </c:ser>
        <c:dLbls/>
        <c:marker val="1"/>
        <c:axId val="178485888"/>
        <c:axId val="178487680"/>
      </c:lineChart>
      <c:catAx>
        <c:axId val="178485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87680"/>
        <c:crosses val="autoZero"/>
        <c:auto val="1"/>
        <c:lblAlgn val="ctr"/>
        <c:lblOffset val="100"/>
      </c:catAx>
      <c:valAx>
        <c:axId val="178487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8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Sheet2!$H$5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Sheet2!$H$6:$H$67</c:f>
              <c:numCache>
                <c:formatCode>General</c:formatCode>
                <c:ptCount val="62"/>
                <c:pt idx="0">
                  <c:v>2172</c:v>
                </c:pt>
                <c:pt idx="1">
                  <c:v>2172</c:v>
                </c:pt>
                <c:pt idx="2">
                  <c:v>2172</c:v>
                </c:pt>
                <c:pt idx="3">
                  <c:v>2172</c:v>
                </c:pt>
                <c:pt idx="4">
                  <c:v>2172</c:v>
                </c:pt>
                <c:pt idx="5">
                  <c:v>2172</c:v>
                </c:pt>
                <c:pt idx="6">
                  <c:v>2172</c:v>
                </c:pt>
                <c:pt idx="7">
                  <c:v>2172</c:v>
                </c:pt>
                <c:pt idx="8">
                  <c:v>2172</c:v>
                </c:pt>
                <c:pt idx="9">
                  <c:v>2172</c:v>
                </c:pt>
                <c:pt idx="10">
                  <c:v>2174</c:v>
                </c:pt>
                <c:pt idx="11">
                  <c:v>2174</c:v>
                </c:pt>
                <c:pt idx="12">
                  <c:v>2179</c:v>
                </c:pt>
                <c:pt idx="13">
                  <c:v>2181</c:v>
                </c:pt>
                <c:pt idx="14">
                  <c:v>2182</c:v>
                </c:pt>
                <c:pt idx="15">
                  <c:v>2184</c:v>
                </c:pt>
                <c:pt idx="16">
                  <c:v>2185</c:v>
                </c:pt>
                <c:pt idx="17">
                  <c:v>2186</c:v>
                </c:pt>
                <c:pt idx="18">
                  <c:v>2187</c:v>
                </c:pt>
                <c:pt idx="19">
                  <c:v>2187</c:v>
                </c:pt>
                <c:pt idx="20">
                  <c:v>2104</c:v>
                </c:pt>
                <c:pt idx="21">
                  <c:v>2104</c:v>
                </c:pt>
                <c:pt idx="22">
                  <c:v>2138</c:v>
                </c:pt>
                <c:pt idx="23">
                  <c:v>2138</c:v>
                </c:pt>
                <c:pt idx="24">
                  <c:v>2102</c:v>
                </c:pt>
                <c:pt idx="25">
                  <c:v>2102</c:v>
                </c:pt>
                <c:pt idx="26">
                  <c:v>2108</c:v>
                </c:pt>
                <c:pt idx="27">
                  <c:v>2102</c:v>
                </c:pt>
                <c:pt idx="28">
                  <c:v>2101</c:v>
                </c:pt>
                <c:pt idx="29">
                  <c:v>2103</c:v>
                </c:pt>
                <c:pt idx="30">
                  <c:v>1998</c:v>
                </c:pt>
                <c:pt idx="31">
                  <c:v>1922</c:v>
                </c:pt>
                <c:pt idx="32">
                  <c:v>2057</c:v>
                </c:pt>
                <c:pt idx="33">
                  <c:v>2086</c:v>
                </c:pt>
                <c:pt idx="34">
                  <c:v>2086</c:v>
                </c:pt>
                <c:pt idx="35">
                  <c:v>2097</c:v>
                </c:pt>
                <c:pt idx="36">
                  <c:v>2105</c:v>
                </c:pt>
                <c:pt idx="37">
                  <c:v>2102</c:v>
                </c:pt>
                <c:pt idx="38">
                  <c:v>2099</c:v>
                </c:pt>
                <c:pt idx="39">
                  <c:v>2100</c:v>
                </c:pt>
                <c:pt idx="40">
                  <c:v>2394</c:v>
                </c:pt>
                <c:pt idx="41">
                  <c:v>2394</c:v>
                </c:pt>
                <c:pt idx="42">
                  <c:v>2262</c:v>
                </c:pt>
                <c:pt idx="43" formatCode="0">
                  <c:v>2107.1066666666666</c:v>
                </c:pt>
                <c:pt idx="44" formatCode="0">
                  <c:v>2139.1527272727276</c:v>
                </c:pt>
                <c:pt idx="45" formatCode="0">
                  <c:v>2141.9709090909091</c:v>
                </c:pt>
                <c:pt idx="46" formatCode="0">
                  <c:v>2124.1527272727271</c:v>
                </c:pt>
                <c:pt idx="47" formatCode="0">
                  <c:v>2103.8896969696971</c:v>
                </c:pt>
                <c:pt idx="48" formatCode="0">
                  <c:v>2135.9357575757576</c:v>
                </c:pt>
                <c:pt idx="49" formatCode="0">
                  <c:v>2138.7539393939396</c:v>
                </c:pt>
                <c:pt idx="50" formatCode="0">
                  <c:v>2120.9357575757576</c:v>
                </c:pt>
                <c:pt idx="51" formatCode="0">
                  <c:v>2100.6727272727271</c:v>
                </c:pt>
                <c:pt idx="52" formatCode="0">
                  <c:v>2132.7187878787881</c:v>
                </c:pt>
                <c:pt idx="53" formatCode="0">
                  <c:v>2135.5369696969697</c:v>
                </c:pt>
                <c:pt idx="54" formatCode="0">
                  <c:v>2117.7187878787881</c:v>
                </c:pt>
                <c:pt idx="55" formatCode="0">
                  <c:v>2097.4557575757576</c:v>
                </c:pt>
                <c:pt idx="56" formatCode="0">
                  <c:v>2129.5018181818182</c:v>
                </c:pt>
                <c:pt idx="57" formatCode="0">
                  <c:v>2132.3200000000002</c:v>
                </c:pt>
                <c:pt idx="58" formatCode="0">
                  <c:v>2114.5018181818182</c:v>
                </c:pt>
                <c:pt idx="59" formatCode="0">
                  <c:v>2094.2387878787881</c:v>
                </c:pt>
                <c:pt idx="60" formatCode="0">
                  <c:v>2126.2848484848487</c:v>
                </c:pt>
                <c:pt idx="61" formatCode="0">
                  <c:v>2129.1030303030302</c:v>
                </c:pt>
              </c:numCache>
            </c:numRef>
          </c:val>
        </c:ser>
        <c:ser>
          <c:idx val="1"/>
          <c:order val="1"/>
          <c:tx>
            <c:strRef>
              <c:f>Sheet2!$I$5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Sheet2!$I$6:$I$67</c:f>
              <c:numCache>
                <c:formatCode>General</c:formatCode>
                <c:ptCount val="62"/>
                <c:pt idx="0">
                  <c:v>1416</c:v>
                </c:pt>
                <c:pt idx="1">
                  <c:v>1393</c:v>
                </c:pt>
                <c:pt idx="2">
                  <c:v>1706</c:v>
                </c:pt>
                <c:pt idx="3">
                  <c:v>1705</c:v>
                </c:pt>
                <c:pt idx="4">
                  <c:v>1689</c:v>
                </c:pt>
                <c:pt idx="5">
                  <c:v>1688</c:v>
                </c:pt>
                <c:pt idx="6">
                  <c:v>1679</c:v>
                </c:pt>
                <c:pt idx="7">
                  <c:v>1659</c:v>
                </c:pt>
                <c:pt idx="8">
                  <c:v>1651</c:v>
                </c:pt>
                <c:pt idx="9">
                  <c:v>1637</c:v>
                </c:pt>
                <c:pt idx="10">
                  <c:v>1634</c:v>
                </c:pt>
                <c:pt idx="11">
                  <c:v>1619</c:v>
                </c:pt>
                <c:pt idx="12">
                  <c:v>1656</c:v>
                </c:pt>
                <c:pt idx="13">
                  <c:v>1643</c:v>
                </c:pt>
                <c:pt idx="14">
                  <c:v>1846</c:v>
                </c:pt>
                <c:pt idx="15">
                  <c:v>1840</c:v>
                </c:pt>
                <c:pt idx="16">
                  <c:v>1921</c:v>
                </c:pt>
                <c:pt idx="17">
                  <c:v>1914</c:v>
                </c:pt>
                <c:pt idx="18">
                  <c:v>1893</c:v>
                </c:pt>
                <c:pt idx="19">
                  <c:v>1888</c:v>
                </c:pt>
                <c:pt idx="20">
                  <c:v>1907</c:v>
                </c:pt>
                <c:pt idx="21">
                  <c:v>1897</c:v>
                </c:pt>
                <c:pt idx="22">
                  <c:v>1864</c:v>
                </c:pt>
                <c:pt idx="23">
                  <c:v>1855</c:v>
                </c:pt>
                <c:pt idx="24">
                  <c:v>1834</c:v>
                </c:pt>
                <c:pt idx="25">
                  <c:v>1810</c:v>
                </c:pt>
                <c:pt idx="26">
                  <c:v>1790</c:v>
                </c:pt>
                <c:pt idx="27">
                  <c:v>1782</c:v>
                </c:pt>
                <c:pt idx="28">
                  <c:v>1750</c:v>
                </c:pt>
                <c:pt idx="29">
                  <c:v>1785</c:v>
                </c:pt>
                <c:pt idx="30">
                  <c:v>1833</c:v>
                </c:pt>
                <c:pt idx="31">
                  <c:v>1738</c:v>
                </c:pt>
                <c:pt idx="32">
                  <c:v>1807</c:v>
                </c:pt>
                <c:pt idx="33">
                  <c:v>1803</c:v>
                </c:pt>
                <c:pt idx="34">
                  <c:v>1766</c:v>
                </c:pt>
                <c:pt idx="35">
                  <c:v>1761</c:v>
                </c:pt>
                <c:pt idx="36">
                  <c:v>1836</c:v>
                </c:pt>
                <c:pt idx="37">
                  <c:v>1774</c:v>
                </c:pt>
                <c:pt idx="38">
                  <c:v>1845</c:v>
                </c:pt>
                <c:pt idx="39">
                  <c:v>1825</c:v>
                </c:pt>
                <c:pt idx="40">
                  <c:v>1802</c:v>
                </c:pt>
                <c:pt idx="41">
                  <c:v>1770</c:v>
                </c:pt>
                <c:pt idx="42">
                  <c:v>1674</c:v>
                </c:pt>
                <c:pt idx="43" formatCode="0">
                  <c:v>1871.9466666666669</c:v>
                </c:pt>
                <c:pt idx="44" formatCode="0">
                  <c:v>1865.9963636363639</c:v>
                </c:pt>
                <c:pt idx="45" formatCode="0">
                  <c:v>1851.9054545454549</c:v>
                </c:pt>
                <c:pt idx="46" formatCode="0">
                  <c:v>1889.7236363636366</c:v>
                </c:pt>
                <c:pt idx="47" formatCode="0">
                  <c:v>1890.9915151515154</c:v>
                </c:pt>
                <c:pt idx="48" formatCode="0">
                  <c:v>1885.0412121212123</c:v>
                </c:pt>
                <c:pt idx="49" formatCode="0">
                  <c:v>1870.9503030303033</c:v>
                </c:pt>
                <c:pt idx="50" formatCode="0">
                  <c:v>1908.7684848484851</c:v>
                </c:pt>
                <c:pt idx="51" formatCode="0">
                  <c:v>1910.0363636363638</c:v>
                </c:pt>
                <c:pt idx="52" formatCode="0">
                  <c:v>1904.0860606060608</c:v>
                </c:pt>
                <c:pt idx="53" formatCode="0">
                  <c:v>1889.995151515152</c:v>
                </c:pt>
                <c:pt idx="54" formatCode="0">
                  <c:v>1927.8133333333335</c:v>
                </c:pt>
                <c:pt idx="55" formatCode="0">
                  <c:v>1929.0812121212125</c:v>
                </c:pt>
                <c:pt idx="56" formatCode="0">
                  <c:v>1923.1309090909092</c:v>
                </c:pt>
                <c:pt idx="57" formatCode="0">
                  <c:v>1909.0400000000004</c:v>
                </c:pt>
                <c:pt idx="58" formatCode="0">
                  <c:v>1946.8581818181822</c:v>
                </c:pt>
                <c:pt idx="59" formatCode="0">
                  <c:v>1948.1260606060609</c:v>
                </c:pt>
                <c:pt idx="60" formatCode="0">
                  <c:v>1942.1757575757579</c:v>
                </c:pt>
                <c:pt idx="61" formatCode="0">
                  <c:v>1928.0848484848489</c:v>
                </c:pt>
              </c:numCache>
            </c:numRef>
          </c:val>
        </c:ser>
        <c:ser>
          <c:idx val="2"/>
          <c:order val="2"/>
          <c:tx>
            <c:strRef>
              <c:f>Sheet2!$J$5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Sheet2!$J$6:$J$67</c:f>
              <c:numCache>
                <c:formatCode>General</c:formatCode>
                <c:ptCount val="62"/>
                <c:pt idx="0">
                  <c:v>756</c:v>
                </c:pt>
                <c:pt idx="1">
                  <c:v>779</c:v>
                </c:pt>
                <c:pt idx="2">
                  <c:v>466</c:v>
                </c:pt>
                <c:pt idx="3">
                  <c:v>467</c:v>
                </c:pt>
                <c:pt idx="4">
                  <c:v>483</c:v>
                </c:pt>
                <c:pt idx="5">
                  <c:v>484</c:v>
                </c:pt>
                <c:pt idx="6">
                  <c:v>493</c:v>
                </c:pt>
                <c:pt idx="7">
                  <c:v>513</c:v>
                </c:pt>
                <c:pt idx="8">
                  <c:v>521</c:v>
                </c:pt>
                <c:pt idx="9">
                  <c:v>535</c:v>
                </c:pt>
                <c:pt idx="10">
                  <c:v>540</c:v>
                </c:pt>
                <c:pt idx="11">
                  <c:v>555</c:v>
                </c:pt>
                <c:pt idx="12">
                  <c:v>523</c:v>
                </c:pt>
                <c:pt idx="13">
                  <c:v>538</c:v>
                </c:pt>
                <c:pt idx="14">
                  <c:v>336</c:v>
                </c:pt>
                <c:pt idx="15">
                  <c:v>344</c:v>
                </c:pt>
                <c:pt idx="16">
                  <c:v>264</c:v>
                </c:pt>
                <c:pt idx="17">
                  <c:v>272</c:v>
                </c:pt>
                <c:pt idx="18">
                  <c:v>294</c:v>
                </c:pt>
                <c:pt idx="19">
                  <c:v>299</c:v>
                </c:pt>
                <c:pt idx="20">
                  <c:v>197</c:v>
                </c:pt>
                <c:pt idx="21">
                  <c:v>207</c:v>
                </c:pt>
                <c:pt idx="22">
                  <c:v>274</c:v>
                </c:pt>
                <c:pt idx="23">
                  <c:v>283</c:v>
                </c:pt>
                <c:pt idx="24">
                  <c:v>268</c:v>
                </c:pt>
                <c:pt idx="25">
                  <c:v>292</c:v>
                </c:pt>
                <c:pt idx="26">
                  <c:v>318</c:v>
                </c:pt>
                <c:pt idx="27">
                  <c:v>320</c:v>
                </c:pt>
                <c:pt idx="28">
                  <c:v>351</c:v>
                </c:pt>
                <c:pt idx="29">
                  <c:v>318</c:v>
                </c:pt>
                <c:pt idx="30">
                  <c:v>165</c:v>
                </c:pt>
                <c:pt idx="31">
                  <c:v>184</c:v>
                </c:pt>
                <c:pt idx="32">
                  <c:v>250</c:v>
                </c:pt>
                <c:pt idx="33">
                  <c:v>283</c:v>
                </c:pt>
                <c:pt idx="34">
                  <c:v>320</c:v>
                </c:pt>
                <c:pt idx="35">
                  <c:v>336</c:v>
                </c:pt>
                <c:pt idx="36">
                  <c:v>269</c:v>
                </c:pt>
                <c:pt idx="37">
                  <c:v>328</c:v>
                </c:pt>
                <c:pt idx="38">
                  <c:v>254</c:v>
                </c:pt>
                <c:pt idx="39">
                  <c:v>275</c:v>
                </c:pt>
                <c:pt idx="40">
                  <c:v>592</c:v>
                </c:pt>
                <c:pt idx="41">
                  <c:v>624</c:v>
                </c:pt>
                <c:pt idx="42">
                  <c:v>588</c:v>
                </c:pt>
                <c:pt idx="43" formatCode="0">
                  <c:v>235.15999999999963</c:v>
                </c:pt>
                <c:pt idx="44" formatCode="0">
                  <c:v>273.15636363636372</c:v>
                </c:pt>
                <c:pt idx="45" formatCode="0">
                  <c:v>290.06545454545426</c:v>
                </c:pt>
                <c:pt idx="46" formatCode="0">
                  <c:v>234.42909090909052</c:v>
                </c:pt>
                <c:pt idx="47" formatCode="0">
                  <c:v>212.89818181818168</c:v>
                </c:pt>
                <c:pt idx="48" formatCode="0">
                  <c:v>250.89454545454532</c:v>
                </c:pt>
                <c:pt idx="49" formatCode="0">
                  <c:v>267.80363636363631</c:v>
                </c:pt>
                <c:pt idx="50" formatCode="0">
                  <c:v>212.16727272727258</c:v>
                </c:pt>
                <c:pt idx="51" formatCode="0">
                  <c:v>190.63636363636328</c:v>
                </c:pt>
                <c:pt idx="52" formatCode="0">
                  <c:v>228.63272727272738</c:v>
                </c:pt>
                <c:pt idx="53" formatCode="0">
                  <c:v>245.54181818181769</c:v>
                </c:pt>
                <c:pt idx="54" formatCode="0">
                  <c:v>189.90545454545463</c:v>
                </c:pt>
                <c:pt idx="55" formatCode="0">
                  <c:v>168.37454545454511</c:v>
                </c:pt>
                <c:pt idx="56" formatCode="0">
                  <c:v>206.37090909090898</c:v>
                </c:pt>
                <c:pt idx="57" formatCode="0">
                  <c:v>223.27999999999975</c:v>
                </c:pt>
                <c:pt idx="58" formatCode="0">
                  <c:v>167.64363636363601</c:v>
                </c:pt>
                <c:pt idx="59" formatCode="0">
                  <c:v>146.11272727272717</c:v>
                </c:pt>
                <c:pt idx="60" formatCode="0">
                  <c:v>184.10909090909081</c:v>
                </c:pt>
                <c:pt idx="61" formatCode="0">
                  <c:v>201.01818181818135</c:v>
                </c:pt>
              </c:numCache>
            </c:numRef>
          </c:val>
        </c:ser>
        <c:dLbls/>
        <c:marker val="1"/>
        <c:axId val="178522368"/>
        <c:axId val="178556928"/>
      </c:lineChart>
      <c:catAx>
        <c:axId val="178522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56928"/>
        <c:crosses val="autoZero"/>
        <c:auto val="1"/>
        <c:lblAlgn val="ctr"/>
        <c:lblOffset val="100"/>
      </c:catAx>
      <c:valAx>
        <c:axId val="17855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2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6.8631150879899155E-2"/>
          <c:y val="0.16708333333333339"/>
          <c:w val="0.92124095078893953"/>
          <c:h val="0.64358085447652391"/>
        </c:manualLayout>
      </c:layout>
      <c:lineChart>
        <c:grouping val="standard"/>
        <c:ser>
          <c:idx val="0"/>
          <c:order val="0"/>
          <c:tx>
            <c:strRef>
              <c:f>Sheet7!$O$5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Sheet7!$F$6:$G$69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Sheet7!$O$6:$O$69</c:f>
              <c:numCache>
                <c:formatCode>0</c:formatCode>
                <c:ptCount val="64"/>
                <c:pt idx="0">
                  <c:v>560384</c:v>
                </c:pt>
                <c:pt idx="1">
                  <c:v>555359</c:v>
                </c:pt>
                <c:pt idx="2">
                  <c:v>759287</c:v>
                </c:pt>
                <c:pt idx="3">
                  <c:v>638493</c:v>
                </c:pt>
                <c:pt idx="4">
                  <c:v>608614</c:v>
                </c:pt>
                <c:pt idx="5">
                  <c:v>634535</c:v>
                </c:pt>
                <c:pt idx="6">
                  <c:v>708879</c:v>
                </c:pt>
                <c:pt idx="7">
                  <c:v>553154</c:v>
                </c:pt>
                <c:pt idx="8">
                  <c:v>604145</c:v>
                </c:pt>
                <c:pt idx="9">
                  <c:v>663219</c:v>
                </c:pt>
                <c:pt idx="10">
                  <c:v>762368</c:v>
                </c:pt>
                <c:pt idx="11">
                  <c:v>675914</c:v>
                </c:pt>
                <c:pt idx="12">
                  <c:v>729479</c:v>
                </c:pt>
                <c:pt idx="13">
                  <c:v>622505</c:v>
                </c:pt>
                <c:pt idx="14">
                  <c:v>788034</c:v>
                </c:pt>
                <c:pt idx="15">
                  <c:v>763206</c:v>
                </c:pt>
                <c:pt idx="16">
                  <c:v>807833</c:v>
                </c:pt>
                <c:pt idx="17">
                  <c:v>729243</c:v>
                </c:pt>
                <c:pt idx="18">
                  <c:v>914743</c:v>
                </c:pt>
                <c:pt idx="19">
                  <c:v>622938</c:v>
                </c:pt>
                <c:pt idx="20">
                  <c:v>638831</c:v>
                </c:pt>
                <c:pt idx="21">
                  <c:v>677883</c:v>
                </c:pt>
                <c:pt idx="22">
                  <c:v>772382</c:v>
                </c:pt>
                <c:pt idx="23">
                  <c:v>655226</c:v>
                </c:pt>
                <c:pt idx="24">
                  <c:v>569823</c:v>
                </c:pt>
                <c:pt idx="25">
                  <c:v>765836</c:v>
                </c:pt>
                <c:pt idx="26">
                  <c:v>828756</c:v>
                </c:pt>
                <c:pt idx="27">
                  <c:v>628558</c:v>
                </c:pt>
                <c:pt idx="28">
                  <c:v>595184</c:v>
                </c:pt>
                <c:pt idx="29">
                  <c:v>670174</c:v>
                </c:pt>
                <c:pt idx="30">
                  <c:v>709453</c:v>
                </c:pt>
                <c:pt idx="31">
                  <c:v>796729</c:v>
                </c:pt>
                <c:pt idx="32">
                  <c:v>774023</c:v>
                </c:pt>
                <c:pt idx="33">
                  <c:v>630110</c:v>
                </c:pt>
                <c:pt idx="34">
                  <c:v>801167</c:v>
                </c:pt>
                <c:pt idx="35">
                  <c:v>911393</c:v>
                </c:pt>
                <c:pt idx="36">
                  <c:v>699658</c:v>
                </c:pt>
                <c:pt idx="37">
                  <c:v>1470110</c:v>
                </c:pt>
                <c:pt idx="38">
                  <c:v>868177</c:v>
                </c:pt>
                <c:pt idx="39">
                  <c:v>929756</c:v>
                </c:pt>
                <c:pt idx="40">
                  <c:v>926567</c:v>
                </c:pt>
                <c:pt idx="41">
                  <c:v>1003575</c:v>
                </c:pt>
                <c:pt idx="42">
                  <c:v>1085893</c:v>
                </c:pt>
                <c:pt idx="43">
                  <c:v>886047.48</c:v>
                </c:pt>
                <c:pt idx="44">
                  <c:v>866970.0327272726</c:v>
                </c:pt>
                <c:pt idx="45">
                  <c:v>949516.2145454546</c:v>
                </c:pt>
                <c:pt idx="46">
                  <c:v>1001933.4872727272</c:v>
                </c:pt>
                <c:pt idx="47">
                  <c:v>916685.80363636347</c:v>
                </c:pt>
                <c:pt idx="48">
                  <c:v>897608.35636363621</c:v>
                </c:pt>
                <c:pt idx="49">
                  <c:v>980154.53818181821</c:v>
                </c:pt>
                <c:pt idx="50">
                  <c:v>1032571.8109090908</c:v>
                </c:pt>
                <c:pt idx="51">
                  <c:v>947324.1272727272</c:v>
                </c:pt>
                <c:pt idx="52">
                  <c:v>928246.67999999982</c:v>
                </c:pt>
                <c:pt idx="53">
                  <c:v>1010792.8618181818</c:v>
                </c:pt>
                <c:pt idx="54">
                  <c:v>1063210.1345454545</c:v>
                </c:pt>
                <c:pt idx="55">
                  <c:v>977962.45090909069</c:v>
                </c:pt>
                <c:pt idx="56">
                  <c:v>958885.00363636343</c:v>
                </c:pt>
                <c:pt idx="57">
                  <c:v>1041431.1854545455</c:v>
                </c:pt>
                <c:pt idx="58">
                  <c:v>1093848.458181818</c:v>
                </c:pt>
                <c:pt idx="59">
                  <c:v>1008600.7745454544</c:v>
                </c:pt>
                <c:pt idx="60">
                  <c:v>989523.32727272715</c:v>
                </c:pt>
                <c:pt idx="61">
                  <c:v>1072069.5090909093</c:v>
                </c:pt>
                <c:pt idx="62">
                  <c:v>1124486.7818181817</c:v>
                </c:pt>
                <c:pt idx="63">
                  <c:v>1039239.098181818</c:v>
                </c:pt>
              </c:numCache>
            </c:numRef>
          </c:val>
        </c:ser>
        <c:dLbls/>
        <c:marker val="1"/>
        <c:axId val="178696576"/>
        <c:axId val="178698112"/>
      </c:lineChart>
      <c:catAx>
        <c:axId val="178696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8112"/>
        <c:crosses val="autoZero"/>
        <c:auto val="1"/>
        <c:lblAlgn val="ctr"/>
        <c:lblOffset val="100"/>
      </c:catAx>
      <c:valAx>
        <c:axId val="178698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Sheet7!$P$5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Sheet7!$F$6:$G$69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Sheet7!$P$6:$P$69</c:f>
              <c:numCache>
                <c:formatCode>0</c:formatCode>
                <c:ptCount val="64"/>
                <c:pt idx="0">
                  <c:v>487357</c:v>
                </c:pt>
                <c:pt idx="1">
                  <c:v>413061</c:v>
                </c:pt>
                <c:pt idx="2">
                  <c:v>721486</c:v>
                </c:pt>
                <c:pt idx="3">
                  <c:v>600860</c:v>
                </c:pt>
                <c:pt idx="4">
                  <c:v>582252</c:v>
                </c:pt>
                <c:pt idx="5">
                  <c:v>585543</c:v>
                </c:pt>
                <c:pt idx="6">
                  <c:v>670979</c:v>
                </c:pt>
                <c:pt idx="7">
                  <c:v>496093</c:v>
                </c:pt>
                <c:pt idx="8">
                  <c:v>573706</c:v>
                </c:pt>
                <c:pt idx="9">
                  <c:v>579530</c:v>
                </c:pt>
                <c:pt idx="10">
                  <c:v>663768</c:v>
                </c:pt>
                <c:pt idx="11">
                  <c:v>603083</c:v>
                </c:pt>
                <c:pt idx="12">
                  <c:v>652915</c:v>
                </c:pt>
                <c:pt idx="13">
                  <c:v>561772</c:v>
                </c:pt>
                <c:pt idx="14">
                  <c:v>721540</c:v>
                </c:pt>
                <c:pt idx="15">
                  <c:v>722538</c:v>
                </c:pt>
                <c:pt idx="16">
                  <c:v>727994</c:v>
                </c:pt>
                <c:pt idx="17">
                  <c:v>648685</c:v>
                </c:pt>
                <c:pt idx="18">
                  <c:v>847780</c:v>
                </c:pt>
                <c:pt idx="19">
                  <c:v>586778</c:v>
                </c:pt>
                <c:pt idx="20">
                  <c:v>662152</c:v>
                </c:pt>
                <c:pt idx="21">
                  <c:v>636079</c:v>
                </c:pt>
                <c:pt idx="22">
                  <c:v>691781</c:v>
                </c:pt>
                <c:pt idx="23">
                  <c:v>609703</c:v>
                </c:pt>
                <c:pt idx="24">
                  <c:v>569599</c:v>
                </c:pt>
                <c:pt idx="25">
                  <c:v>741768</c:v>
                </c:pt>
                <c:pt idx="26">
                  <c:v>886524</c:v>
                </c:pt>
                <c:pt idx="27">
                  <c:v>600799</c:v>
                </c:pt>
                <c:pt idx="28">
                  <c:v>574890</c:v>
                </c:pt>
                <c:pt idx="29">
                  <c:v>641929</c:v>
                </c:pt>
                <c:pt idx="30">
                  <c:v>669179</c:v>
                </c:pt>
                <c:pt idx="31">
                  <c:v>1072888</c:v>
                </c:pt>
                <c:pt idx="32">
                  <c:v>664313</c:v>
                </c:pt>
                <c:pt idx="33">
                  <c:v>648286</c:v>
                </c:pt>
                <c:pt idx="34">
                  <c:v>694017</c:v>
                </c:pt>
                <c:pt idx="35">
                  <c:v>1198058</c:v>
                </c:pt>
                <c:pt idx="36">
                  <c:v>659851</c:v>
                </c:pt>
                <c:pt idx="37">
                  <c:v>648286</c:v>
                </c:pt>
                <c:pt idx="38">
                  <c:v>824243</c:v>
                </c:pt>
                <c:pt idx="39">
                  <c:v>1042907</c:v>
                </c:pt>
                <c:pt idx="40">
                  <c:v>764733</c:v>
                </c:pt>
                <c:pt idx="41">
                  <c:v>851335</c:v>
                </c:pt>
                <c:pt idx="42">
                  <c:v>927388</c:v>
                </c:pt>
                <c:pt idx="43">
                  <c:v>1020126.8000000002</c:v>
                </c:pt>
                <c:pt idx="44">
                  <c:v>1122139.4800000002</c:v>
                </c:pt>
                <c:pt idx="45">
                  <c:v>1186641.6472162486</c:v>
                </c:pt>
                <c:pt idx="46">
                  <c:v>1176770.4596415772</c:v>
                </c:pt>
                <c:pt idx="47">
                  <c:v>1165544.8376901634</c:v>
                </c:pt>
                <c:pt idx="48">
                  <c:v>1183298.202118678</c:v>
                </c:pt>
                <c:pt idx="49">
                  <c:v>1184859.4613779373</c:v>
                </c:pt>
                <c:pt idx="50">
                  <c:v>1174988.2738032658</c:v>
                </c:pt>
                <c:pt idx="51">
                  <c:v>1163762.651851852</c:v>
                </c:pt>
                <c:pt idx="52">
                  <c:v>1181516.0162803666</c:v>
                </c:pt>
                <c:pt idx="53">
                  <c:v>1183077.2755396257</c:v>
                </c:pt>
                <c:pt idx="54">
                  <c:v>1173206.0879649546</c:v>
                </c:pt>
                <c:pt idx="55">
                  <c:v>1161980.4660135405</c:v>
                </c:pt>
                <c:pt idx="56">
                  <c:v>1179733.8304420551</c:v>
                </c:pt>
                <c:pt idx="57">
                  <c:v>1181295.0897013145</c:v>
                </c:pt>
                <c:pt idx="58">
                  <c:v>1171423.9021266429</c:v>
                </c:pt>
                <c:pt idx="59">
                  <c:v>1160198.2801752293</c:v>
                </c:pt>
                <c:pt idx="60">
                  <c:v>1177951.6446037437</c:v>
                </c:pt>
                <c:pt idx="61">
                  <c:v>1179512.9038630028</c:v>
                </c:pt>
                <c:pt idx="62">
                  <c:v>1169641.7162883317</c:v>
                </c:pt>
                <c:pt idx="63">
                  <c:v>1158416.0943369176</c:v>
                </c:pt>
              </c:numCache>
            </c:numRef>
          </c:val>
        </c:ser>
        <c:dLbls/>
        <c:marker val="1"/>
        <c:axId val="178738688"/>
        <c:axId val="178740224"/>
      </c:lineChart>
      <c:catAx>
        <c:axId val="178738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40224"/>
        <c:crosses val="autoZero"/>
        <c:auto val="1"/>
        <c:lblAlgn val="ctr"/>
        <c:lblOffset val="100"/>
      </c:catAx>
      <c:valAx>
        <c:axId val="178740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3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Sheet7!$Q$5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Sheet7!$F$6:$G$69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Sheet7!$Q$6:$Q$69</c:f>
              <c:numCache>
                <c:formatCode>General</c:formatCode>
                <c:ptCount val="64"/>
                <c:pt idx="0">
                  <c:v>4486568</c:v>
                </c:pt>
                <c:pt idx="1">
                  <c:v>4628866</c:v>
                </c:pt>
                <c:pt idx="2">
                  <c:v>4666667</c:v>
                </c:pt>
                <c:pt idx="3">
                  <c:v>4704300</c:v>
                </c:pt>
                <c:pt idx="4">
                  <c:v>4730662</c:v>
                </c:pt>
                <c:pt idx="5">
                  <c:v>4779654</c:v>
                </c:pt>
                <c:pt idx="6">
                  <c:v>4817554</c:v>
                </c:pt>
                <c:pt idx="7">
                  <c:v>4874615</c:v>
                </c:pt>
                <c:pt idx="8">
                  <c:v>4905054</c:v>
                </c:pt>
                <c:pt idx="9">
                  <c:v>4988743</c:v>
                </c:pt>
                <c:pt idx="10">
                  <c:v>5087343</c:v>
                </c:pt>
                <c:pt idx="11">
                  <c:v>5160174</c:v>
                </c:pt>
                <c:pt idx="12">
                  <c:v>5236738</c:v>
                </c:pt>
                <c:pt idx="13">
                  <c:v>5297471</c:v>
                </c:pt>
                <c:pt idx="14">
                  <c:v>5363965</c:v>
                </c:pt>
                <c:pt idx="15">
                  <c:v>5404633</c:v>
                </c:pt>
                <c:pt idx="16">
                  <c:v>5484472</c:v>
                </c:pt>
                <c:pt idx="17">
                  <c:v>5565030</c:v>
                </c:pt>
                <c:pt idx="18">
                  <c:v>5631993</c:v>
                </c:pt>
                <c:pt idx="19">
                  <c:v>5653441</c:v>
                </c:pt>
                <c:pt idx="20">
                  <c:v>5630120</c:v>
                </c:pt>
                <c:pt idx="21">
                  <c:v>5671924</c:v>
                </c:pt>
                <c:pt idx="22">
                  <c:v>5752525</c:v>
                </c:pt>
                <c:pt idx="23">
                  <c:v>5798048</c:v>
                </c:pt>
                <c:pt idx="24">
                  <c:v>5798272</c:v>
                </c:pt>
                <c:pt idx="25">
                  <c:v>5822340</c:v>
                </c:pt>
                <c:pt idx="26">
                  <c:v>5764572</c:v>
                </c:pt>
                <c:pt idx="27">
                  <c:v>5792331</c:v>
                </c:pt>
                <c:pt idx="28">
                  <c:v>5812625</c:v>
                </c:pt>
                <c:pt idx="29">
                  <c:v>5840870</c:v>
                </c:pt>
                <c:pt idx="30">
                  <c:v>5881144</c:v>
                </c:pt>
                <c:pt idx="31">
                  <c:v>5604985</c:v>
                </c:pt>
                <c:pt idx="32">
                  <c:v>5714695</c:v>
                </c:pt>
                <c:pt idx="33">
                  <c:v>5696519</c:v>
                </c:pt>
                <c:pt idx="34">
                  <c:v>5803669</c:v>
                </c:pt>
                <c:pt idx="35">
                  <c:v>5517004</c:v>
                </c:pt>
                <c:pt idx="36">
                  <c:v>5556811</c:v>
                </c:pt>
                <c:pt idx="37">
                  <c:v>5643707</c:v>
                </c:pt>
                <c:pt idx="38">
                  <c:v>5687641</c:v>
                </c:pt>
                <c:pt idx="39">
                  <c:v>5574490</c:v>
                </c:pt>
                <c:pt idx="40">
                  <c:v>5736324</c:v>
                </c:pt>
                <c:pt idx="41">
                  <c:v>5888564</c:v>
                </c:pt>
                <c:pt idx="42">
                  <c:v>6047069</c:v>
                </c:pt>
                <c:pt idx="43" formatCode="0">
                  <c:v>5912989.6800000006</c:v>
                </c:pt>
                <c:pt idx="44" formatCode="0">
                  <c:v>5657820.2327272724</c:v>
                </c:pt>
                <c:pt idx="45" formatCode="0">
                  <c:v>5420694.8000564789</c:v>
                </c:pt>
                <c:pt idx="46" formatCode="0">
                  <c:v>5245857.8276876286</c:v>
                </c:pt>
                <c:pt idx="47" formatCode="0">
                  <c:v>4996998.7936338289</c:v>
                </c:pt>
                <c:pt idx="48" formatCode="0">
                  <c:v>4711308.9478787873</c:v>
                </c:pt>
                <c:pt idx="49" formatCode="0">
                  <c:v>4506604.024682668</c:v>
                </c:pt>
                <c:pt idx="50" formatCode="0">
                  <c:v>4364187.5617884928</c:v>
                </c:pt>
                <c:pt idx="51" formatCode="0">
                  <c:v>4147749.0372093678</c:v>
                </c:pt>
                <c:pt idx="52" formatCode="0">
                  <c:v>3894479.7009290014</c:v>
                </c:pt>
                <c:pt idx="53" formatCode="0">
                  <c:v>3722195.2872075578</c:v>
                </c:pt>
                <c:pt idx="54" formatCode="0">
                  <c:v>3612199.3337880578</c:v>
                </c:pt>
                <c:pt idx="55" formatCode="0">
                  <c:v>3428181.3186836084</c:v>
                </c:pt>
                <c:pt idx="56" formatCode="0">
                  <c:v>3207332.4918779163</c:v>
                </c:pt>
                <c:pt idx="57" formatCode="0">
                  <c:v>3067468.5876311474</c:v>
                </c:pt>
                <c:pt idx="58" formatCode="0">
                  <c:v>2989893.1436863225</c:v>
                </c:pt>
                <c:pt idx="59" formatCode="0">
                  <c:v>2838295.6380565474</c:v>
                </c:pt>
                <c:pt idx="60" formatCode="0">
                  <c:v>2649867.3207255309</c:v>
                </c:pt>
                <c:pt idx="61" formatCode="0">
                  <c:v>2542423.9259534376</c:v>
                </c:pt>
                <c:pt idx="62" formatCode="0">
                  <c:v>2497268.9914832879</c:v>
                </c:pt>
                <c:pt idx="63" formatCode="0">
                  <c:v>2378091.9953281884</c:v>
                </c:pt>
              </c:numCache>
            </c:numRef>
          </c:val>
        </c:ser>
        <c:dLbls/>
        <c:marker val="1"/>
        <c:axId val="178768896"/>
        <c:axId val="178594176"/>
      </c:lineChart>
      <c:catAx>
        <c:axId val="178768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94176"/>
        <c:crosses val="autoZero"/>
        <c:auto val="1"/>
        <c:lblAlgn val="ctr"/>
        <c:lblOffset val="100"/>
      </c:catAx>
      <c:valAx>
        <c:axId val="178594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6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Sheet7!$H$5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Sheet7!$F$6:$G$69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Sheet7!$H$6:$H$69</c:f>
              <c:numCache>
                <c:formatCode>General</c:formatCode>
                <c:ptCount val="64"/>
                <c:pt idx="0">
                  <c:v>2172</c:v>
                </c:pt>
                <c:pt idx="1">
                  <c:v>2172</c:v>
                </c:pt>
                <c:pt idx="2">
                  <c:v>2172</c:v>
                </c:pt>
                <c:pt idx="3">
                  <c:v>2172</c:v>
                </c:pt>
                <c:pt idx="4">
                  <c:v>2172</c:v>
                </c:pt>
                <c:pt idx="5">
                  <c:v>2172</c:v>
                </c:pt>
                <c:pt idx="6">
                  <c:v>2172</c:v>
                </c:pt>
                <c:pt idx="7">
                  <c:v>2172</c:v>
                </c:pt>
                <c:pt idx="8">
                  <c:v>2172</c:v>
                </c:pt>
                <c:pt idx="9">
                  <c:v>2172</c:v>
                </c:pt>
                <c:pt idx="10">
                  <c:v>2174</c:v>
                </c:pt>
                <c:pt idx="11">
                  <c:v>2174</c:v>
                </c:pt>
                <c:pt idx="12">
                  <c:v>2179</c:v>
                </c:pt>
                <c:pt idx="13">
                  <c:v>2181</c:v>
                </c:pt>
                <c:pt idx="14">
                  <c:v>2182</c:v>
                </c:pt>
                <c:pt idx="15">
                  <c:v>2184</c:v>
                </c:pt>
                <c:pt idx="16">
                  <c:v>2185</c:v>
                </c:pt>
                <c:pt idx="17">
                  <c:v>2186</c:v>
                </c:pt>
                <c:pt idx="18">
                  <c:v>2187</c:v>
                </c:pt>
                <c:pt idx="19">
                  <c:v>2187</c:v>
                </c:pt>
                <c:pt idx="20">
                  <c:v>2104</c:v>
                </c:pt>
                <c:pt idx="21">
                  <c:v>2104</c:v>
                </c:pt>
                <c:pt idx="22">
                  <c:v>2138</c:v>
                </c:pt>
                <c:pt idx="23">
                  <c:v>2138</c:v>
                </c:pt>
                <c:pt idx="24">
                  <c:v>2102</c:v>
                </c:pt>
                <c:pt idx="25">
                  <c:v>2102</c:v>
                </c:pt>
                <c:pt idx="26">
                  <c:v>2108</c:v>
                </c:pt>
                <c:pt idx="27">
                  <c:v>2102</c:v>
                </c:pt>
                <c:pt idx="28">
                  <c:v>2101</c:v>
                </c:pt>
                <c:pt idx="29">
                  <c:v>2103</c:v>
                </c:pt>
                <c:pt idx="30">
                  <c:v>1998</c:v>
                </c:pt>
                <c:pt idx="31">
                  <c:v>1922</c:v>
                </c:pt>
                <c:pt idx="32">
                  <c:v>2057</c:v>
                </c:pt>
                <c:pt idx="33">
                  <c:v>2086</c:v>
                </c:pt>
                <c:pt idx="34">
                  <c:v>2086</c:v>
                </c:pt>
                <c:pt idx="35">
                  <c:v>2097</c:v>
                </c:pt>
                <c:pt idx="36">
                  <c:v>2105</c:v>
                </c:pt>
                <c:pt idx="37">
                  <c:v>2102</c:v>
                </c:pt>
                <c:pt idx="38">
                  <c:v>2099</c:v>
                </c:pt>
                <c:pt idx="39">
                  <c:v>2100</c:v>
                </c:pt>
                <c:pt idx="40">
                  <c:v>2394</c:v>
                </c:pt>
                <c:pt idx="41">
                  <c:v>2394</c:v>
                </c:pt>
                <c:pt idx="42">
                  <c:v>2262</c:v>
                </c:pt>
                <c:pt idx="43" formatCode="0">
                  <c:v>2107.1066666666666</c:v>
                </c:pt>
                <c:pt idx="44" formatCode="0">
                  <c:v>2139.1527272727276</c:v>
                </c:pt>
                <c:pt idx="45" formatCode="0">
                  <c:v>2141.9709090909091</c:v>
                </c:pt>
                <c:pt idx="46" formatCode="0">
                  <c:v>2124.1527272727271</c:v>
                </c:pt>
                <c:pt idx="47" formatCode="0">
                  <c:v>2103.8896969696971</c:v>
                </c:pt>
                <c:pt idx="48" formatCode="0">
                  <c:v>2135.9357575757576</c:v>
                </c:pt>
                <c:pt idx="49" formatCode="0">
                  <c:v>2138.7539393939396</c:v>
                </c:pt>
                <c:pt idx="50" formatCode="0">
                  <c:v>2120.9357575757576</c:v>
                </c:pt>
                <c:pt idx="51" formatCode="0">
                  <c:v>2100.6727272727271</c:v>
                </c:pt>
                <c:pt idx="52" formatCode="0">
                  <c:v>2132.7187878787881</c:v>
                </c:pt>
                <c:pt idx="53" formatCode="0">
                  <c:v>2135.5369696969697</c:v>
                </c:pt>
                <c:pt idx="54" formatCode="0">
                  <c:v>2117.7187878787881</c:v>
                </c:pt>
                <c:pt idx="55" formatCode="0">
                  <c:v>2097.4557575757576</c:v>
                </c:pt>
                <c:pt idx="56" formatCode="0">
                  <c:v>2129.5018181818182</c:v>
                </c:pt>
                <c:pt idx="57" formatCode="0">
                  <c:v>2132.3200000000002</c:v>
                </c:pt>
                <c:pt idx="58" formatCode="0">
                  <c:v>2114.5018181818182</c:v>
                </c:pt>
                <c:pt idx="59" formatCode="0">
                  <c:v>2094.2387878787881</c:v>
                </c:pt>
                <c:pt idx="60" formatCode="0">
                  <c:v>2126.2848484848487</c:v>
                </c:pt>
                <c:pt idx="61" formatCode="0">
                  <c:v>2129.1030303030302</c:v>
                </c:pt>
                <c:pt idx="62" formatCode="0">
                  <c:v>2111.2848484848487</c:v>
                </c:pt>
                <c:pt idx="63" formatCode="0">
                  <c:v>2091.0218181818182</c:v>
                </c:pt>
              </c:numCache>
            </c:numRef>
          </c:val>
        </c:ser>
        <c:ser>
          <c:idx val="1"/>
          <c:order val="1"/>
          <c:tx>
            <c:strRef>
              <c:f>Sheet7!$I$5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Sheet7!$F$6:$G$69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Sheet7!$I$6:$I$69</c:f>
              <c:numCache>
                <c:formatCode>General</c:formatCode>
                <c:ptCount val="64"/>
                <c:pt idx="0">
                  <c:v>1416</c:v>
                </c:pt>
                <c:pt idx="1">
                  <c:v>1393</c:v>
                </c:pt>
                <c:pt idx="2">
                  <c:v>1706</c:v>
                </c:pt>
                <c:pt idx="3">
                  <c:v>1705</c:v>
                </c:pt>
                <c:pt idx="4">
                  <c:v>1689</c:v>
                </c:pt>
                <c:pt idx="5">
                  <c:v>1688</c:v>
                </c:pt>
                <c:pt idx="6">
                  <c:v>1679</c:v>
                </c:pt>
                <c:pt idx="7">
                  <c:v>1659</c:v>
                </c:pt>
                <c:pt idx="8">
                  <c:v>1651</c:v>
                </c:pt>
                <c:pt idx="9">
                  <c:v>1637</c:v>
                </c:pt>
                <c:pt idx="10">
                  <c:v>1634</c:v>
                </c:pt>
                <c:pt idx="11">
                  <c:v>1619</c:v>
                </c:pt>
                <c:pt idx="12">
                  <c:v>1656</c:v>
                </c:pt>
                <c:pt idx="13">
                  <c:v>1643</c:v>
                </c:pt>
                <c:pt idx="14">
                  <c:v>1846</c:v>
                </c:pt>
                <c:pt idx="15">
                  <c:v>1840</c:v>
                </c:pt>
                <c:pt idx="16">
                  <c:v>1921</c:v>
                </c:pt>
                <c:pt idx="17">
                  <c:v>1914</c:v>
                </c:pt>
                <c:pt idx="18">
                  <c:v>1893</c:v>
                </c:pt>
                <c:pt idx="19">
                  <c:v>1888</c:v>
                </c:pt>
                <c:pt idx="20">
                  <c:v>1907</c:v>
                </c:pt>
                <c:pt idx="21">
                  <c:v>1897</c:v>
                </c:pt>
                <c:pt idx="22">
                  <c:v>1864</c:v>
                </c:pt>
                <c:pt idx="23">
                  <c:v>1855</c:v>
                </c:pt>
                <c:pt idx="24">
                  <c:v>1834</c:v>
                </c:pt>
                <c:pt idx="25">
                  <c:v>1810</c:v>
                </c:pt>
                <c:pt idx="26">
                  <c:v>1790</c:v>
                </c:pt>
                <c:pt idx="27">
                  <c:v>1782</c:v>
                </c:pt>
                <c:pt idx="28">
                  <c:v>1750</c:v>
                </c:pt>
                <c:pt idx="29">
                  <c:v>1785</c:v>
                </c:pt>
                <c:pt idx="30">
                  <c:v>1833</c:v>
                </c:pt>
                <c:pt idx="31">
                  <c:v>1738</c:v>
                </c:pt>
                <c:pt idx="32">
                  <c:v>1807</c:v>
                </c:pt>
                <c:pt idx="33">
                  <c:v>1803</c:v>
                </c:pt>
                <c:pt idx="34">
                  <c:v>1766</c:v>
                </c:pt>
                <c:pt idx="35">
                  <c:v>1761</c:v>
                </c:pt>
                <c:pt idx="36">
                  <c:v>1836</c:v>
                </c:pt>
                <c:pt idx="37">
                  <c:v>1774</c:v>
                </c:pt>
                <c:pt idx="38">
                  <c:v>1845</c:v>
                </c:pt>
                <c:pt idx="39">
                  <c:v>1825</c:v>
                </c:pt>
                <c:pt idx="40">
                  <c:v>1802</c:v>
                </c:pt>
                <c:pt idx="41">
                  <c:v>1770</c:v>
                </c:pt>
                <c:pt idx="42">
                  <c:v>1674</c:v>
                </c:pt>
                <c:pt idx="43" formatCode="0">
                  <c:v>1841.4</c:v>
                </c:pt>
                <c:pt idx="44" formatCode="0">
                  <c:v>2025.5400000000002</c:v>
                </c:pt>
                <c:pt idx="45" formatCode="0">
                  <c:v>2141.9709090909091</c:v>
                </c:pt>
                <c:pt idx="46" formatCode="0">
                  <c:v>2124.1527272727271</c:v>
                </c:pt>
                <c:pt idx="47" formatCode="0">
                  <c:v>2103.8896969696971</c:v>
                </c:pt>
                <c:pt idx="48" formatCode="0">
                  <c:v>2135.9357575757576</c:v>
                </c:pt>
                <c:pt idx="49" formatCode="0">
                  <c:v>2138.7539393939396</c:v>
                </c:pt>
                <c:pt idx="50" formatCode="0">
                  <c:v>2120.9357575757576</c:v>
                </c:pt>
                <c:pt idx="51" formatCode="0">
                  <c:v>2100.6727272727271</c:v>
                </c:pt>
                <c:pt idx="52" formatCode="0">
                  <c:v>2132.7187878787881</c:v>
                </c:pt>
                <c:pt idx="53" formatCode="0">
                  <c:v>2135.5369696969697</c:v>
                </c:pt>
                <c:pt idx="54" formatCode="0">
                  <c:v>2117.7187878787881</c:v>
                </c:pt>
                <c:pt idx="55" formatCode="0">
                  <c:v>2097.4557575757576</c:v>
                </c:pt>
                <c:pt idx="56" formatCode="0">
                  <c:v>2129.5018181818182</c:v>
                </c:pt>
                <c:pt idx="57" formatCode="0">
                  <c:v>2132.3200000000002</c:v>
                </c:pt>
                <c:pt idx="58" formatCode="0">
                  <c:v>2114.5018181818182</c:v>
                </c:pt>
                <c:pt idx="59" formatCode="0">
                  <c:v>2094.2387878787881</c:v>
                </c:pt>
                <c:pt idx="60" formatCode="0">
                  <c:v>2126.2848484848487</c:v>
                </c:pt>
                <c:pt idx="61" formatCode="0">
                  <c:v>2129.1030303030302</c:v>
                </c:pt>
                <c:pt idx="62" formatCode="0">
                  <c:v>2111.2848484848487</c:v>
                </c:pt>
                <c:pt idx="63" formatCode="0">
                  <c:v>2091.0218181818182</c:v>
                </c:pt>
              </c:numCache>
            </c:numRef>
          </c:val>
        </c:ser>
        <c:ser>
          <c:idx val="2"/>
          <c:order val="2"/>
          <c:tx>
            <c:strRef>
              <c:f>Sheet7!$J$5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Sheet7!$F$6:$G$69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Sheet7!$J$6:$J$69</c:f>
              <c:numCache>
                <c:formatCode>General</c:formatCode>
                <c:ptCount val="64"/>
                <c:pt idx="0">
                  <c:v>756</c:v>
                </c:pt>
                <c:pt idx="1">
                  <c:v>779</c:v>
                </c:pt>
                <c:pt idx="2">
                  <c:v>466</c:v>
                </c:pt>
                <c:pt idx="3">
                  <c:v>467</c:v>
                </c:pt>
                <c:pt idx="4">
                  <c:v>483</c:v>
                </c:pt>
                <c:pt idx="5">
                  <c:v>484</c:v>
                </c:pt>
                <c:pt idx="6">
                  <c:v>493</c:v>
                </c:pt>
                <c:pt idx="7">
                  <c:v>513</c:v>
                </c:pt>
                <c:pt idx="8">
                  <c:v>521</c:v>
                </c:pt>
                <c:pt idx="9">
                  <c:v>535</c:v>
                </c:pt>
                <c:pt idx="10">
                  <c:v>540</c:v>
                </c:pt>
                <c:pt idx="11">
                  <c:v>555</c:v>
                </c:pt>
                <c:pt idx="12">
                  <c:v>523</c:v>
                </c:pt>
                <c:pt idx="13">
                  <c:v>538</c:v>
                </c:pt>
                <c:pt idx="14">
                  <c:v>336</c:v>
                </c:pt>
                <c:pt idx="15">
                  <c:v>344</c:v>
                </c:pt>
                <c:pt idx="16">
                  <c:v>264</c:v>
                </c:pt>
                <c:pt idx="17">
                  <c:v>272</c:v>
                </c:pt>
                <c:pt idx="18">
                  <c:v>294</c:v>
                </c:pt>
                <c:pt idx="19">
                  <c:v>299</c:v>
                </c:pt>
                <c:pt idx="20">
                  <c:v>197</c:v>
                </c:pt>
                <c:pt idx="21">
                  <c:v>207</c:v>
                </c:pt>
                <c:pt idx="22">
                  <c:v>274</c:v>
                </c:pt>
                <c:pt idx="23">
                  <c:v>283</c:v>
                </c:pt>
                <c:pt idx="24">
                  <c:v>268</c:v>
                </c:pt>
                <c:pt idx="25">
                  <c:v>292</c:v>
                </c:pt>
                <c:pt idx="26">
                  <c:v>318</c:v>
                </c:pt>
                <c:pt idx="27">
                  <c:v>320</c:v>
                </c:pt>
                <c:pt idx="28">
                  <c:v>351</c:v>
                </c:pt>
                <c:pt idx="29">
                  <c:v>318</c:v>
                </c:pt>
                <c:pt idx="30">
                  <c:v>165</c:v>
                </c:pt>
                <c:pt idx="31">
                  <c:v>184</c:v>
                </c:pt>
                <c:pt idx="32">
                  <c:v>250</c:v>
                </c:pt>
                <c:pt idx="33">
                  <c:v>283</c:v>
                </c:pt>
                <c:pt idx="34">
                  <c:v>320</c:v>
                </c:pt>
                <c:pt idx="35">
                  <c:v>336</c:v>
                </c:pt>
                <c:pt idx="36">
                  <c:v>269</c:v>
                </c:pt>
                <c:pt idx="37">
                  <c:v>328</c:v>
                </c:pt>
                <c:pt idx="38">
                  <c:v>254</c:v>
                </c:pt>
                <c:pt idx="39">
                  <c:v>275</c:v>
                </c:pt>
                <c:pt idx="40">
                  <c:v>592</c:v>
                </c:pt>
                <c:pt idx="41">
                  <c:v>624</c:v>
                </c:pt>
                <c:pt idx="42">
                  <c:v>588</c:v>
                </c:pt>
                <c:pt idx="43" formatCode="0">
                  <c:v>265.70666666666648</c:v>
                </c:pt>
                <c:pt idx="44" formatCode="0">
                  <c:v>113.6127272727274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0</c:v>
                </c:pt>
                <c:pt idx="57" formatCode="0">
                  <c:v>0</c:v>
                </c:pt>
                <c:pt idx="58" formatCode="0">
                  <c:v>0</c:v>
                </c:pt>
                <c:pt idx="59" formatCode="0">
                  <c:v>0</c:v>
                </c:pt>
                <c:pt idx="60" formatCode="0">
                  <c:v>0</c:v>
                </c:pt>
                <c:pt idx="61" formatCode="0">
                  <c:v>0</c:v>
                </c:pt>
                <c:pt idx="62" formatCode="0">
                  <c:v>0</c:v>
                </c:pt>
                <c:pt idx="63" formatCode="0">
                  <c:v>0</c:v>
                </c:pt>
              </c:numCache>
            </c:numRef>
          </c:val>
        </c:ser>
        <c:dLbls/>
        <c:marker val="1"/>
        <c:axId val="178632960"/>
        <c:axId val="178782208"/>
      </c:lineChart>
      <c:catAx>
        <c:axId val="178632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82208"/>
        <c:crosses val="autoZero"/>
        <c:auto val="1"/>
        <c:lblAlgn val="ctr"/>
        <c:lblOffset val="100"/>
      </c:catAx>
      <c:valAx>
        <c:axId val="178782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3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Sheet4!$F$7</c:f>
              <c:strCache>
                <c:ptCount val="1"/>
                <c:pt idx="0">
                  <c:v>Pending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Sheet4!$F$8:$F$50</c:f>
              <c:numCache>
                <c:formatCode>General</c:formatCode>
                <c:ptCount val="43"/>
                <c:pt idx="0">
                  <c:v>4486568</c:v>
                </c:pt>
                <c:pt idx="1">
                  <c:v>4628866</c:v>
                </c:pt>
                <c:pt idx="2">
                  <c:v>4666667</c:v>
                </c:pt>
                <c:pt idx="3">
                  <c:v>4704300</c:v>
                </c:pt>
                <c:pt idx="4">
                  <c:v>4730662</c:v>
                </c:pt>
                <c:pt idx="5">
                  <c:v>4779654</c:v>
                </c:pt>
                <c:pt idx="6">
                  <c:v>4817554</c:v>
                </c:pt>
                <c:pt idx="7">
                  <c:v>4874615</c:v>
                </c:pt>
                <c:pt idx="8">
                  <c:v>4905054</c:v>
                </c:pt>
                <c:pt idx="9">
                  <c:v>4988743</c:v>
                </c:pt>
                <c:pt idx="10">
                  <c:v>5087343</c:v>
                </c:pt>
                <c:pt idx="11">
                  <c:v>5160174</c:v>
                </c:pt>
                <c:pt idx="12">
                  <c:v>5236738</c:v>
                </c:pt>
                <c:pt idx="13">
                  <c:v>5297471</c:v>
                </c:pt>
                <c:pt idx="14">
                  <c:v>5363965</c:v>
                </c:pt>
                <c:pt idx="15">
                  <c:v>5404633</c:v>
                </c:pt>
                <c:pt idx="16">
                  <c:v>5484472</c:v>
                </c:pt>
                <c:pt idx="17">
                  <c:v>5565030</c:v>
                </c:pt>
                <c:pt idx="18">
                  <c:v>5631993</c:v>
                </c:pt>
                <c:pt idx="19">
                  <c:v>5653441</c:v>
                </c:pt>
                <c:pt idx="20">
                  <c:v>5630120</c:v>
                </c:pt>
                <c:pt idx="21">
                  <c:v>5671924</c:v>
                </c:pt>
                <c:pt idx="22">
                  <c:v>5752525</c:v>
                </c:pt>
                <c:pt idx="23">
                  <c:v>5798048</c:v>
                </c:pt>
                <c:pt idx="24">
                  <c:v>5798272</c:v>
                </c:pt>
                <c:pt idx="25">
                  <c:v>5822340</c:v>
                </c:pt>
                <c:pt idx="26">
                  <c:v>5764572</c:v>
                </c:pt>
                <c:pt idx="27">
                  <c:v>5792331</c:v>
                </c:pt>
                <c:pt idx="28">
                  <c:v>5812625</c:v>
                </c:pt>
                <c:pt idx="29">
                  <c:v>5840870</c:v>
                </c:pt>
                <c:pt idx="30">
                  <c:v>5881144</c:v>
                </c:pt>
                <c:pt idx="31">
                  <c:v>5604985</c:v>
                </c:pt>
                <c:pt idx="32">
                  <c:v>5714695</c:v>
                </c:pt>
                <c:pt idx="33">
                  <c:v>5696519</c:v>
                </c:pt>
                <c:pt idx="34">
                  <c:v>5803669</c:v>
                </c:pt>
                <c:pt idx="35">
                  <c:v>5517004</c:v>
                </c:pt>
                <c:pt idx="36">
                  <c:v>5556811</c:v>
                </c:pt>
                <c:pt idx="37">
                  <c:v>5643707</c:v>
                </c:pt>
                <c:pt idx="38">
                  <c:v>5687641</c:v>
                </c:pt>
                <c:pt idx="39">
                  <c:v>5574490</c:v>
                </c:pt>
                <c:pt idx="40">
                  <c:v>5736324</c:v>
                </c:pt>
                <c:pt idx="41">
                  <c:v>5888564</c:v>
                </c:pt>
                <c:pt idx="42">
                  <c:v>6047069</c:v>
                </c:pt>
              </c:numCache>
            </c:numRef>
          </c:val>
        </c:ser>
        <c:ser>
          <c:idx val="1"/>
          <c:order val="1"/>
          <c:tx>
            <c:strRef>
              <c:f>Sheet4!$K$7</c:f>
              <c:strCache>
                <c:ptCount val="1"/>
                <c:pt idx="0">
                  <c:v>Missed Disposal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Sheet4!$K$8:$K$50</c:f>
              <c:numCache>
                <c:formatCode>General</c:formatCode>
                <c:ptCount val="43"/>
                <c:pt idx="0">
                  <c:v>260199.07627118644</c:v>
                </c:pt>
                <c:pt idx="1">
                  <c:v>230993.91170136398</c:v>
                </c:pt>
                <c:pt idx="2">
                  <c:v>197076.48065650646</c:v>
                </c:pt>
                <c:pt idx="3">
                  <c:v>164575.73020527861</c:v>
                </c:pt>
                <c:pt idx="4">
                  <c:v>166505.45648312609</c:v>
                </c:pt>
                <c:pt idx="5">
                  <c:v>167892.66113744077</c:v>
                </c:pt>
                <c:pt idx="6">
                  <c:v>197017.65753424657</c:v>
                </c:pt>
                <c:pt idx="7">
                  <c:v>153403.07956600364</c:v>
                </c:pt>
                <c:pt idx="8">
                  <c:v>181042.29315566324</c:v>
                </c:pt>
                <c:pt idx="9">
                  <c:v>189400.4581551619</c:v>
                </c:pt>
                <c:pt idx="10">
                  <c:v>219360.29375764992</c:v>
                </c:pt>
                <c:pt idx="11">
                  <c:v>206739.38542310067</c:v>
                </c:pt>
                <c:pt idx="12">
                  <c:v>206204.43538647343</c:v>
                </c:pt>
                <c:pt idx="13">
                  <c:v>183952.12172854535</c:v>
                </c:pt>
                <c:pt idx="14">
                  <c:v>131331.22426868905</c:v>
                </c:pt>
                <c:pt idx="15">
                  <c:v>135083.19130434783</c:v>
                </c:pt>
                <c:pt idx="16">
                  <c:v>100047.06715252473</c:v>
                </c:pt>
                <c:pt idx="17">
                  <c:v>92185.120167189132</c:v>
                </c:pt>
                <c:pt idx="18">
                  <c:v>131667.89223454834</c:v>
                </c:pt>
                <c:pt idx="19">
                  <c:v>92927.236228813563</c:v>
                </c:pt>
                <c:pt idx="20">
                  <c:v>68402.69743051914</c:v>
                </c:pt>
                <c:pt idx="21">
                  <c:v>69408.725882973114</c:v>
                </c:pt>
                <c:pt idx="22">
                  <c:v>101688.83798283261</c:v>
                </c:pt>
                <c:pt idx="23">
                  <c:v>93016.684097035046</c:v>
                </c:pt>
                <c:pt idx="24">
                  <c:v>83234.750272628138</c:v>
                </c:pt>
                <c:pt idx="25">
                  <c:v>119666.43977900552</c:v>
                </c:pt>
                <c:pt idx="26">
                  <c:v>157494.20782122907</c:v>
                </c:pt>
                <c:pt idx="27">
                  <c:v>107887.58698092031</c:v>
                </c:pt>
                <c:pt idx="28">
                  <c:v>115306.50857142857</c:v>
                </c:pt>
                <c:pt idx="29">
                  <c:v>114360.46050420168</c:v>
                </c:pt>
                <c:pt idx="30">
                  <c:v>60237.062193126025</c:v>
                </c:pt>
                <c:pt idx="31">
                  <c:v>113585.38089758343</c:v>
                </c:pt>
                <c:pt idx="32">
                  <c:v>91908.273381294959</c:v>
                </c:pt>
                <c:pt idx="33">
                  <c:v>101755.37326677759</c:v>
                </c:pt>
                <c:pt idx="34">
                  <c:v>125756.19479048697</c:v>
                </c:pt>
                <c:pt idx="35">
                  <c:v>228590.28279386711</c:v>
                </c:pt>
                <c:pt idx="36">
                  <c:v>96677.515795206971</c:v>
                </c:pt>
                <c:pt idx="37">
                  <c:v>119863.47688838781</c:v>
                </c:pt>
                <c:pt idx="38">
                  <c:v>113473.02005420053</c:v>
                </c:pt>
                <c:pt idx="39">
                  <c:v>157150.36986301371</c:v>
                </c:pt>
                <c:pt idx="40">
                  <c:v>251233.03884572699</c:v>
                </c:pt>
                <c:pt idx="41">
                  <c:v>300131.66101694916</c:v>
                </c:pt>
                <c:pt idx="42">
                  <c:v>325749.18996415776</c:v>
                </c:pt>
              </c:numCache>
            </c:numRef>
          </c:val>
        </c:ser>
        <c:ser>
          <c:idx val="2"/>
          <c:order val="2"/>
          <c:tx>
            <c:strRef>
              <c:f>Sheet4!$L$7</c:f>
              <c:strCache>
                <c:ptCount val="1"/>
                <c:pt idx="0">
                  <c:v>Balance could have been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Sheet4!$L$8:$L$50</c:f>
              <c:numCache>
                <c:formatCode>0</c:formatCode>
                <c:ptCount val="43"/>
                <c:pt idx="0">
                  <c:v>4226368.9237288134</c:v>
                </c:pt>
                <c:pt idx="1">
                  <c:v>4137673.0120274494</c:v>
                </c:pt>
                <c:pt idx="2">
                  <c:v>3978397.5313709434</c:v>
                </c:pt>
                <c:pt idx="3">
                  <c:v>3851454.8011656646</c:v>
                </c:pt>
                <c:pt idx="4">
                  <c:v>3711311.3446825384</c:v>
                </c:pt>
                <c:pt idx="5">
                  <c:v>3592410.6835450982</c:v>
                </c:pt>
                <c:pt idx="6">
                  <c:v>3433293.0260108514</c:v>
                </c:pt>
                <c:pt idx="7">
                  <c:v>3336950.9464448476</c:v>
                </c:pt>
                <c:pt idx="8">
                  <c:v>3186347.6532891844</c:v>
                </c:pt>
                <c:pt idx="9">
                  <c:v>3080636.1951340227</c:v>
                </c:pt>
                <c:pt idx="10">
                  <c:v>2959875.9013763727</c:v>
                </c:pt>
                <c:pt idx="11">
                  <c:v>2825967.5159532721</c:v>
                </c:pt>
                <c:pt idx="12">
                  <c:v>2696327.0805667988</c:v>
                </c:pt>
                <c:pt idx="13">
                  <c:v>2573107.9588382533</c:v>
                </c:pt>
                <c:pt idx="14">
                  <c:v>2508270.7345695645</c:v>
                </c:pt>
                <c:pt idx="15">
                  <c:v>2413855.5432652165</c:v>
                </c:pt>
                <c:pt idx="16">
                  <c:v>2393647.4761126917</c:v>
                </c:pt>
                <c:pt idx="17">
                  <c:v>2382020.3559455024</c:v>
                </c:pt>
                <c:pt idx="18">
                  <c:v>2317315.4637109539</c:v>
                </c:pt>
                <c:pt idx="19">
                  <c:v>2260548.2274821405</c:v>
                </c:pt>
                <c:pt idx="20">
                  <c:v>2168824.5300516216</c:v>
                </c:pt>
                <c:pt idx="21">
                  <c:v>2141219.8041686486</c:v>
                </c:pt>
                <c:pt idx="22">
                  <c:v>2120131.9661858161</c:v>
                </c:pt>
                <c:pt idx="23">
                  <c:v>2072638.282088781</c:v>
                </c:pt>
                <c:pt idx="24">
                  <c:v>1989627.5318161526</c:v>
                </c:pt>
                <c:pt idx="25">
                  <c:v>1894029.0920371474</c:v>
                </c:pt>
                <c:pt idx="26">
                  <c:v>1678766.8842159184</c:v>
                </c:pt>
                <c:pt idx="27">
                  <c:v>1598638.2972349981</c:v>
                </c:pt>
                <c:pt idx="28">
                  <c:v>1503625.7886635696</c:v>
                </c:pt>
                <c:pt idx="29">
                  <c:v>1417510.3281593681</c:v>
                </c:pt>
                <c:pt idx="30">
                  <c:v>1397547.2659662422</c:v>
                </c:pt>
                <c:pt idx="31">
                  <c:v>1007802.8850686587</c:v>
                </c:pt>
                <c:pt idx="32">
                  <c:v>1025604.6116873638</c:v>
                </c:pt>
                <c:pt idx="33">
                  <c:v>905673.23842058622</c:v>
                </c:pt>
                <c:pt idx="34">
                  <c:v>887067.04363009916</c:v>
                </c:pt>
                <c:pt idx="35">
                  <c:v>371811.76083623205</c:v>
                </c:pt>
                <c:pt idx="36">
                  <c:v>314941.24504102499</c:v>
                </c:pt>
                <c:pt idx="37">
                  <c:v>1016901.7681526371</c:v>
                </c:pt>
                <c:pt idx="38">
                  <c:v>947362.74809843639</c:v>
                </c:pt>
                <c:pt idx="39">
                  <c:v>677061.37823542254</c:v>
                </c:pt>
                <c:pt idx="40">
                  <c:v>587662.33938969555</c:v>
                </c:pt>
                <c:pt idx="41">
                  <c:v>439770.67837274639</c:v>
                </c:pt>
                <c:pt idx="42">
                  <c:v>272526.48840858857</c:v>
                </c:pt>
              </c:numCache>
            </c:numRef>
          </c:val>
        </c:ser>
        <c:dLbls/>
        <c:marker val="1"/>
        <c:axId val="178953600"/>
        <c:axId val="178975872"/>
      </c:lineChart>
      <c:catAx>
        <c:axId val="178953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75872"/>
        <c:crosses val="autoZero"/>
        <c:auto val="1"/>
        <c:lblAlgn val="ctr"/>
        <c:lblOffset val="100"/>
      </c:catAx>
      <c:valAx>
        <c:axId val="178975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5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Sheet1!$P$5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Sheet1!$F$6:$G$67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Sheet1!$P$6:$P$67</c:f>
              <c:numCache>
                <c:formatCode>General</c:formatCode>
                <c:ptCount val="62"/>
                <c:pt idx="0">
                  <c:v>42075</c:v>
                </c:pt>
                <c:pt idx="1">
                  <c:v>33612</c:v>
                </c:pt>
                <c:pt idx="2">
                  <c:v>45823</c:v>
                </c:pt>
                <c:pt idx="3">
                  <c:v>42936</c:v>
                </c:pt>
                <c:pt idx="4">
                  <c:v>57305</c:v>
                </c:pt>
                <c:pt idx="5">
                  <c:v>38958</c:v>
                </c:pt>
                <c:pt idx="6">
                  <c:v>56396</c:v>
                </c:pt>
                <c:pt idx="7">
                  <c:v>39019</c:v>
                </c:pt>
                <c:pt idx="8">
                  <c:v>43422</c:v>
                </c:pt>
                <c:pt idx="9">
                  <c:v>37740</c:v>
                </c:pt>
                <c:pt idx="10">
                  <c:v>47322</c:v>
                </c:pt>
                <c:pt idx="11">
                  <c:v>31255</c:v>
                </c:pt>
                <c:pt idx="12">
                  <c:v>38596</c:v>
                </c:pt>
                <c:pt idx="13">
                  <c:v>43851</c:v>
                </c:pt>
                <c:pt idx="14">
                  <c:v>57850</c:v>
                </c:pt>
                <c:pt idx="15">
                  <c:v>61112</c:v>
                </c:pt>
                <c:pt idx="16">
                  <c:v>59197</c:v>
                </c:pt>
                <c:pt idx="17">
                  <c:v>51240</c:v>
                </c:pt>
                <c:pt idx="18">
                  <c:v>74226</c:v>
                </c:pt>
                <c:pt idx="19">
                  <c:v>64717</c:v>
                </c:pt>
                <c:pt idx="20">
                  <c:v>66836</c:v>
                </c:pt>
                <c:pt idx="21">
                  <c:v>51592</c:v>
                </c:pt>
                <c:pt idx="22">
                  <c:v>64223</c:v>
                </c:pt>
                <c:pt idx="23">
                  <c:v>53218</c:v>
                </c:pt>
                <c:pt idx="24">
                  <c:v>59139</c:v>
                </c:pt>
                <c:pt idx="25">
                  <c:v>51743</c:v>
                </c:pt>
                <c:pt idx="26">
                  <c:v>82264</c:v>
                </c:pt>
                <c:pt idx="27">
                  <c:v>54393</c:v>
                </c:pt>
                <c:pt idx="28">
                  <c:v>59324</c:v>
                </c:pt>
                <c:pt idx="29">
                  <c:v>56480</c:v>
                </c:pt>
                <c:pt idx="30">
                  <c:v>63512</c:v>
                </c:pt>
                <c:pt idx="31">
                  <c:v>57505</c:v>
                </c:pt>
                <c:pt idx="32">
                  <c:v>68506</c:v>
                </c:pt>
                <c:pt idx="33">
                  <c:v>65095</c:v>
                </c:pt>
                <c:pt idx="34">
                  <c:v>103373</c:v>
                </c:pt>
                <c:pt idx="35">
                  <c:v>73320</c:v>
                </c:pt>
                <c:pt idx="36">
                  <c:v>57567</c:v>
                </c:pt>
                <c:pt idx="37">
                  <c:v>65095</c:v>
                </c:pt>
                <c:pt idx="38">
                  <c:v>85978</c:v>
                </c:pt>
                <c:pt idx="39">
                  <c:v>60715</c:v>
                </c:pt>
                <c:pt idx="40">
                  <c:v>71699</c:v>
                </c:pt>
                <c:pt idx="41">
                  <c:v>64414</c:v>
                </c:pt>
                <c:pt idx="42" formatCode="0">
                  <c:v>73532</c:v>
                </c:pt>
                <c:pt idx="43" formatCode="0">
                  <c:v>71504.946666666656</c:v>
                </c:pt>
                <c:pt idx="44" formatCode="0">
                  <c:v>75990.669090909098</c:v>
                </c:pt>
                <c:pt idx="45" formatCode="0">
                  <c:v>70186.487272727274</c:v>
                </c:pt>
                <c:pt idx="46" formatCode="0">
                  <c:v>87884.578181818186</c:v>
                </c:pt>
                <c:pt idx="47" formatCode="0">
                  <c:v>74720.573333333334</c:v>
                </c:pt>
                <c:pt idx="48" formatCode="0">
                  <c:v>79206.295757575746</c:v>
                </c:pt>
                <c:pt idx="49" formatCode="0">
                  <c:v>73402.113939393937</c:v>
                </c:pt>
                <c:pt idx="50" formatCode="0">
                  <c:v>91100.204848484849</c:v>
                </c:pt>
                <c:pt idx="51" formatCode="0">
                  <c:v>77936.2</c:v>
                </c:pt>
                <c:pt idx="52" formatCode="0">
                  <c:v>82421.922424242424</c:v>
                </c:pt>
                <c:pt idx="53" formatCode="0">
                  <c:v>76617.740606060601</c:v>
                </c:pt>
                <c:pt idx="54" formatCode="0">
                  <c:v>94315.831515151513</c:v>
                </c:pt>
                <c:pt idx="55" formatCode="0">
                  <c:v>81151.82666666666</c:v>
                </c:pt>
                <c:pt idx="56" formatCode="0">
                  <c:v>85637.549090909088</c:v>
                </c:pt>
                <c:pt idx="57" formatCode="0">
                  <c:v>79833.367272727279</c:v>
                </c:pt>
                <c:pt idx="58" formatCode="0">
                  <c:v>97531.45818181819</c:v>
                </c:pt>
                <c:pt idx="59" formatCode="0">
                  <c:v>84367.453333333338</c:v>
                </c:pt>
                <c:pt idx="60" formatCode="0">
                  <c:v>88853.175757575751</c:v>
                </c:pt>
                <c:pt idx="61" formatCode="0">
                  <c:v>83048.993939393942</c:v>
                </c:pt>
              </c:numCache>
            </c:numRef>
          </c:val>
        </c:ser>
        <c:dLbls/>
        <c:marker val="1"/>
        <c:axId val="144733312"/>
        <c:axId val="144734848"/>
      </c:lineChart>
      <c:catAx>
        <c:axId val="1447333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34848"/>
        <c:crosses val="autoZero"/>
        <c:auto val="1"/>
        <c:lblAlgn val="ctr"/>
        <c:lblOffset val="100"/>
      </c:catAx>
      <c:valAx>
        <c:axId val="144734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3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Sheet1!$Q$5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Sheet1!$Q$6:$Q$67</c:f>
              <c:numCache>
                <c:formatCode>General</c:formatCode>
                <c:ptCount val="62"/>
                <c:pt idx="0">
                  <c:v>775583</c:v>
                </c:pt>
                <c:pt idx="1">
                  <c:v>792150</c:v>
                </c:pt>
                <c:pt idx="2">
                  <c:v>803676</c:v>
                </c:pt>
                <c:pt idx="3">
                  <c:v>815170</c:v>
                </c:pt>
                <c:pt idx="4">
                  <c:v>815602</c:v>
                </c:pt>
                <c:pt idx="5">
                  <c:v>827639</c:v>
                </c:pt>
                <c:pt idx="6">
                  <c:v>808226</c:v>
                </c:pt>
                <c:pt idx="7">
                  <c:v>819684</c:v>
                </c:pt>
                <c:pt idx="8">
                  <c:v>838581</c:v>
                </c:pt>
                <c:pt idx="9">
                  <c:v>859774</c:v>
                </c:pt>
                <c:pt idx="10">
                  <c:v>887402</c:v>
                </c:pt>
                <c:pt idx="11">
                  <c:v>911858</c:v>
                </c:pt>
                <c:pt idx="12">
                  <c:v>935425</c:v>
                </c:pt>
                <c:pt idx="13">
                  <c:v>949437</c:v>
                </c:pt>
                <c:pt idx="14">
                  <c:v>948137</c:v>
                </c:pt>
                <c:pt idx="15">
                  <c:v>950864</c:v>
                </c:pt>
                <c:pt idx="16">
                  <c:v>952862</c:v>
                </c:pt>
                <c:pt idx="17">
                  <c:v>969932</c:v>
                </c:pt>
                <c:pt idx="18">
                  <c:v>973599</c:v>
                </c:pt>
                <c:pt idx="19">
                  <c:v>967910</c:v>
                </c:pt>
                <c:pt idx="20">
                  <c:v>970074</c:v>
                </c:pt>
                <c:pt idx="21">
                  <c:v>981608</c:v>
                </c:pt>
                <c:pt idx="22">
                  <c:v>993685</c:v>
                </c:pt>
                <c:pt idx="23">
                  <c:v>1005527</c:v>
                </c:pt>
                <c:pt idx="24">
                  <c:v>1008533</c:v>
                </c:pt>
                <c:pt idx="25">
                  <c:v>1015218</c:v>
                </c:pt>
                <c:pt idx="26">
                  <c:v>999867</c:v>
                </c:pt>
                <c:pt idx="27">
                  <c:v>1008679</c:v>
                </c:pt>
                <c:pt idx="28">
                  <c:v>1013355</c:v>
                </c:pt>
                <c:pt idx="29">
                  <c:v>1022407</c:v>
                </c:pt>
                <c:pt idx="30">
                  <c:v>1032082</c:v>
                </c:pt>
                <c:pt idx="31">
                  <c:v>1043398</c:v>
                </c:pt>
                <c:pt idx="32">
                  <c:v>1041359</c:v>
                </c:pt>
                <c:pt idx="33">
                  <c:v>1038189</c:v>
                </c:pt>
                <c:pt idx="34">
                  <c:v>1018528</c:v>
                </c:pt>
                <c:pt idx="35">
                  <c:v>1014146</c:v>
                </c:pt>
                <c:pt idx="36">
                  <c:v>1017681</c:v>
                </c:pt>
                <c:pt idx="37">
                  <c:v>914933</c:v>
                </c:pt>
                <c:pt idx="38">
                  <c:v>916498</c:v>
                </c:pt>
                <c:pt idx="39">
                  <c:v>918829</c:v>
                </c:pt>
                <c:pt idx="40">
                  <c:v>913038</c:v>
                </c:pt>
                <c:pt idx="41">
                  <c:v>919595</c:v>
                </c:pt>
                <c:pt idx="42">
                  <c:v>925084</c:v>
                </c:pt>
                <c:pt idx="43" formatCode="0">
                  <c:v>923241.85333333339</c:v>
                </c:pt>
                <c:pt idx="44" formatCode="0">
                  <c:v>918721.87515151524</c:v>
                </c:pt>
                <c:pt idx="45" formatCode="0">
                  <c:v>918451.26060606062</c:v>
                </c:pt>
                <c:pt idx="46" formatCode="0">
                  <c:v>912566.55515151517</c:v>
                </c:pt>
                <c:pt idx="47" formatCode="0">
                  <c:v>909037.38181818184</c:v>
                </c:pt>
                <c:pt idx="48" formatCode="0">
                  <c:v>902830.37696969695</c:v>
                </c:pt>
                <c:pt idx="49" formatCode="0">
                  <c:v>900872.73575757572</c:v>
                </c:pt>
                <c:pt idx="50" formatCode="0">
                  <c:v>893301.00363636366</c:v>
                </c:pt>
                <c:pt idx="51" formatCode="0">
                  <c:v>888084.80363636371</c:v>
                </c:pt>
                <c:pt idx="52" formatCode="0">
                  <c:v>880190.77212121221</c:v>
                </c:pt>
                <c:pt idx="53" formatCode="0">
                  <c:v>876546.10424242436</c:v>
                </c:pt>
                <c:pt idx="54" formatCode="0">
                  <c:v>867287.34545454558</c:v>
                </c:pt>
                <c:pt idx="55" formatCode="0">
                  <c:v>860384.11878787889</c:v>
                </c:pt>
                <c:pt idx="56" formatCode="0">
                  <c:v>850803.06060606078</c:v>
                </c:pt>
                <c:pt idx="57" formatCode="0">
                  <c:v>845471.3660606062</c:v>
                </c:pt>
                <c:pt idx="58" formatCode="0">
                  <c:v>834525.5806060608</c:v>
                </c:pt>
                <c:pt idx="59" formatCode="0">
                  <c:v>825935.32727272739</c:v>
                </c:pt>
                <c:pt idx="60" formatCode="0">
                  <c:v>814667.24242424255</c:v>
                </c:pt>
                <c:pt idx="61" formatCode="0">
                  <c:v>807648.52121212136</c:v>
                </c:pt>
              </c:numCache>
            </c:numRef>
          </c:val>
        </c:ser>
        <c:dLbls/>
        <c:marker val="1"/>
        <c:axId val="146422016"/>
        <c:axId val="146423808"/>
      </c:lineChart>
      <c:catAx>
        <c:axId val="146422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23808"/>
        <c:crosses val="autoZero"/>
        <c:auto val="1"/>
        <c:lblAlgn val="ctr"/>
        <c:lblOffset val="100"/>
      </c:catAx>
      <c:valAx>
        <c:axId val="146423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2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Sheet1!$H$6:$H$67</c:f>
              <c:numCache>
                <c:formatCode>General</c:formatCode>
                <c:ptCount val="6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 formatCode="0">
                  <c:v>177.33333333333331</c:v>
                </c:pt>
                <c:pt idx="44" formatCode="0">
                  <c:v>174.18181818181816</c:v>
                </c:pt>
                <c:pt idx="45" formatCode="0">
                  <c:v>174.18181818181819</c:v>
                </c:pt>
                <c:pt idx="46" formatCode="0">
                  <c:v>180.09090909090907</c:v>
                </c:pt>
                <c:pt idx="47" formatCode="0">
                  <c:v>181.66666666666666</c:v>
                </c:pt>
                <c:pt idx="48" formatCode="0">
                  <c:v>178.5151515151515</c:v>
                </c:pt>
                <c:pt idx="49" formatCode="0">
                  <c:v>178.5151515151515</c:v>
                </c:pt>
                <c:pt idx="50" formatCode="0">
                  <c:v>184.42424242424241</c:v>
                </c:pt>
                <c:pt idx="51" formatCode="0">
                  <c:v>186</c:v>
                </c:pt>
                <c:pt idx="52" formatCode="0">
                  <c:v>182.84848484848482</c:v>
                </c:pt>
                <c:pt idx="53" formatCode="0">
                  <c:v>182.84848484848484</c:v>
                </c:pt>
                <c:pt idx="54" formatCode="0">
                  <c:v>188.75757575757575</c:v>
                </c:pt>
                <c:pt idx="55" formatCode="0">
                  <c:v>190.33333333333331</c:v>
                </c:pt>
                <c:pt idx="56" formatCode="0">
                  <c:v>187.18181818181816</c:v>
                </c:pt>
                <c:pt idx="57" formatCode="0">
                  <c:v>187.18181818181819</c:v>
                </c:pt>
                <c:pt idx="58" formatCode="0">
                  <c:v>193.09090909090909</c:v>
                </c:pt>
                <c:pt idx="59" formatCode="0">
                  <c:v>194.66666666666669</c:v>
                </c:pt>
                <c:pt idx="60" formatCode="0">
                  <c:v>191.5151515151515</c:v>
                </c:pt>
                <c:pt idx="61" formatCode="0">
                  <c:v>191.5151515151515</c:v>
                </c:pt>
              </c:numCache>
            </c:numRef>
          </c:val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Sheet1!$I$6:$I$67</c:f>
              <c:numCache>
                <c:formatCode>General</c:formatCode>
                <c:ptCount val="62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86</c:v>
                </c:pt>
                <c:pt idx="4">
                  <c:v>81</c:v>
                </c:pt>
                <c:pt idx="5">
                  <c:v>77</c:v>
                </c:pt>
                <c:pt idx="6">
                  <c:v>73</c:v>
                </c:pt>
                <c:pt idx="7">
                  <c:v>71</c:v>
                </c:pt>
                <c:pt idx="8">
                  <c:v>68</c:v>
                </c:pt>
                <c:pt idx="9">
                  <c:v>74</c:v>
                </c:pt>
                <c:pt idx="10">
                  <c:v>76</c:v>
                </c:pt>
                <c:pt idx="11">
                  <c:v>73</c:v>
                </c:pt>
                <c:pt idx="12">
                  <c:v>72</c:v>
                </c:pt>
                <c:pt idx="13">
                  <c:v>88</c:v>
                </c:pt>
                <c:pt idx="14">
                  <c:v>83</c:v>
                </c:pt>
                <c:pt idx="15">
                  <c:v>78</c:v>
                </c:pt>
                <c:pt idx="16">
                  <c:v>73</c:v>
                </c:pt>
                <c:pt idx="17">
                  <c:v>63</c:v>
                </c:pt>
                <c:pt idx="18">
                  <c:v>71</c:v>
                </c:pt>
                <c:pt idx="19">
                  <c:v>71</c:v>
                </c:pt>
                <c:pt idx="20">
                  <c:v>66</c:v>
                </c:pt>
                <c:pt idx="21">
                  <c:v>65</c:v>
                </c:pt>
                <c:pt idx="22">
                  <c:v>69</c:v>
                </c:pt>
                <c:pt idx="23">
                  <c:v>75</c:v>
                </c:pt>
                <c:pt idx="24">
                  <c:v>75</c:v>
                </c:pt>
                <c:pt idx="25">
                  <c:v>86</c:v>
                </c:pt>
                <c:pt idx="26">
                  <c:v>84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88</c:v>
                </c:pt>
                <c:pt idx="31">
                  <c:v>82</c:v>
                </c:pt>
                <c:pt idx="32">
                  <c:v>90</c:v>
                </c:pt>
                <c:pt idx="33">
                  <c:v>90</c:v>
                </c:pt>
                <c:pt idx="34">
                  <c:v>84</c:v>
                </c:pt>
                <c:pt idx="35">
                  <c:v>80</c:v>
                </c:pt>
                <c:pt idx="36">
                  <c:v>82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78</c:v>
                </c:pt>
                <c:pt idx="42">
                  <c:v>77</c:v>
                </c:pt>
                <c:pt idx="43" formatCode="0">
                  <c:v>79.506666666666675</c:v>
                </c:pt>
                <c:pt idx="44" formatCode="0">
                  <c:v>78.989090909090919</c:v>
                </c:pt>
                <c:pt idx="45" formatCode="0">
                  <c:v>81.080000000000013</c:v>
                </c:pt>
                <c:pt idx="46" formatCode="0">
                  <c:v>80.443636363636372</c:v>
                </c:pt>
                <c:pt idx="47" formatCode="0">
                  <c:v>79.853333333333339</c:v>
                </c:pt>
                <c:pt idx="48" formatCode="0">
                  <c:v>79.335757575757583</c:v>
                </c:pt>
                <c:pt idx="49" formatCode="0">
                  <c:v>81.426666666666677</c:v>
                </c:pt>
                <c:pt idx="50" formatCode="0">
                  <c:v>80.790303030303036</c:v>
                </c:pt>
                <c:pt idx="51" formatCode="0">
                  <c:v>80.2</c:v>
                </c:pt>
                <c:pt idx="52" formatCode="0">
                  <c:v>79.682424242424247</c:v>
                </c:pt>
                <c:pt idx="53" formatCode="0">
                  <c:v>81.773333333333341</c:v>
                </c:pt>
                <c:pt idx="54" formatCode="0">
                  <c:v>81.1369696969697</c:v>
                </c:pt>
                <c:pt idx="55" formatCode="0">
                  <c:v>80.546666666666681</c:v>
                </c:pt>
                <c:pt idx="56" formatCode="0">
                  <c:v>80.029090909090911</c:v>
                </c:pt>
                <c:pt idx="57" formatCode="0">
                  <c:v>82.12</c:v>
                </c:pt>
                <c:pt idx="58" formatCode="0">
                  <c:v>81.483636363636364</c:v>
                </c:pt>
                <c:pt idx="59" formatCode="0">
                  <c:v>80.893333333333345</c:v>
                </c:pt>
                <c:pt idx="60" formatCode="0">
                  <c:v>80.375757575757575</c:v>
                </c:pt>
                <c:pt idx="61" formatCode="0">
                  <c:v>82.466666666666669</c:v>
                </c:pt>
              </c:numCache>
            </c:numRef>
          </c:val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Sheet1!$J$6:$J$67</c:f>
              <c:numCache>
                <c:formatCode>General</c:formatCode>
                <c:ptCount val="6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87</c:v>
                </c:pt>
                <c:pt idx="7">
                  <c:v>89</c:v>
                </c:pt>
                <c:pt idx="8">
                  <c:v>92</c:v>
                </c:pt>
                <c:pt idx="9">
                  <c:v>86</c:v>
                </c:pt>
                <c:pt idx="10">
                  <c:v>84</c:v>
                </c:pt>
                <c:pt idx="11">
                  <c:v>87</c:v>
                </c:pt>
                <c:pt idx="12">
                  <c:v>88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87</c:v>
                </c:pt>
                <c:pt idx="17">
                  <c:v>97</c:v>
                </c:pt>
                <c:pt idx="18">
                  <c:v>89</c:v>
                </c:pt>
                <c:pt idx="19">
                  <c:v>89</c:v>
                </c:pt>
                <c:pt idx="20">
                  <c:v>94</c:v>
                </c:pt>
                <c:pt idx="21">
                  <c:v>95</c:v>
                </c:pt>
                <c:pt idx="22">
                  <c:v>91</c:v>
                </c:pt>
                <c:pt idx="23">
                  <c:v>85</c:v>
                </c:pt>
                <c:pt idx="24">
                  <c:v>85</c:v>
                </c:pt>
                <c:pt idx="25">
                  <c:v>74</c:v>
                </c:pt>
                <c:pt idx="26">
                  <c:v>76</c:v>
                </c:pt>
                <c:pt idx="27">
                  <c:v>74</c:v>
                </c:pt>
                <c:pt idx="28">
                  <c:v>73</c:v>
                </c:pt>
                <c:pt idx="29">
                  <c:v>73</c:v>
                </c:pt>
                <c:pt idx="30">
                  <c:v>72</c:v>
                </c:pt>
                <c:pt idx="31">
                  <c:v>78</c:v>
                </c:pt>
                <c:pt idx="32">
                  <c:v>70</c:v>
                </c:pt>
                <c:pt idx="33">
                  <c:v>70</c:v>
                </c:pt>
                <c:pt idx="34">
                  <c:v>76</c:v>
                </c:pt>
                <c:pt idx="35">
                  <c:v>80</c:v>
                </c:pt>
                <c:pt idx="36">
                  <c:v>78</c:v>
                </c:pt>
                <c:pt idx="37">
                  <c:v>81</c:v>
                </c:pt>
                <c:pt idx="38">
                  <c:v>85</c:v>
                </c:pt>
                <c:pt idx="39">
                  <c:v>86</c:v>
                </c:pt>
                <c:pt idx="40">
                  <c:v>90</c:v>
                </c:pt>
                <c:pt idx="41">
                  <c:v>82</c:v>
                </c:pt>
                <c:pt idx="42" formatCode="0">
                  <c:v>83</c:v>
                </c:pt>
                <c:pt idx="43" formatCode="0">
                  <c:v>97.82666666666664</c:v>
                </c:pt>
                <c:pt idx="44" formatCode="0">
                  <c:v>95.19272727272724</c:v>
                </c:pt>
                <c:pt idx="45" formatCode="0">
                  <c:v>93.101818181818174</c:v>
                </c:pt>
                <c:pt idx="46" formatCode="0">
                  <c:v>99.647272727272693</c:v>
                </c:pt>
                <c:pt idx="47" formatCode="0">
                  <c:v>101.81333333333332</c:v>
                </c:pt>
                <c:pt idx="48" formatCode="0">
                  <c:v>99.179393939393918</c:v>
                </c:pt>
                <c:pt idx="49" formatCode="0">
                  <c:v>97.088484848484825</c:v>
                </c:pt>
                <c:pt idx="50" formatCode="0">
                  <c:v>103.63393939393937</c:v>
                </c:pt>
                <c:pt idx="51" formatCode="0">
                  <c:v>105.8</c:v>
                </c:pt>
                <c:pt idx="52" formatCode="0">
                  <c:v>103.16606060606057</c:v>
                </c:pt>
                <c:pt idx="53" formatCode="0">
                  <c:v>101.0751515151515</c:v>
                </c:pt>
                <c:pt idx="54" formatCode="0">
                  <c:v>107.62060606060605</c:v>
                </c:pt>
                <c:pt idx="55" formatCode="0">
                  <c:v>109.78666666666663</c:v>
                </c:pt>
                <c:pt idx="56" formatCode="0">
                  <c:v>107.15272727272725</c:v>
                </c:pt>
                <c:pt idx="57" formatCode="0">
                  <c:v>105.06181818181818</c:v>
                </c:pt>
                <c:pt idx="58" formatCode="0">
                  <c:v>111.60727272727273</c:v>
                </c:pt>
                <c:pt idx="59" formatCode="0">
                  <c:v>113.77333333333334</c:v>
                </c:pt>
                <c:pt idx="60" formatCode="0">
                  <c:v>111.13939393939393</c:v>
                </c:pt>
                <c:pt idx="61" formatCode="0">
                  <c:v>109.04848484848483</c:v>
                </c:pt>
              </c:numCache>
            </c:numRef>
          </c:val>
        </c:ser>
        <c:dLbls/>
        <c:marker val="1"/>
        <c:axId val="145176448"/>
        <c:axId val="145177984"/>
      </c:lineChart>
      <c:catAx>
        <c:axId val="145176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77984"/>
        <c:crosses val="autoZero"/>
        <c:auto val="1"/>
        <c:lblAlgn val="ctr"/>
        <c:lblOffset val="100"/>
      </c:catAx>
      <c:valAx>
        <c:axId val="145177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7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Sheet6!$O$5</c:f>
              <c:strCache>
                <c:ptCount val="1"/>
                <c:pt idx="0">
                  <c:v>Institution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Sheet6!$O$6:$O$69</c:f>
              <c:numCache>
                <c:formatCode>General</c:formatCode>
                <c:ptCount val="64"/>
                <c:pt idx="0">
                  <c:v>53236</c:v>
                </c:pt>
                <c:pt idx="1">
                  <c:v>50179</c:v>
                </c:pt>
                <c:pt idx="2">
                  <c:v>57349</c:v>
                </c:pt>
                <c:pt idx="3">
                  <c:v>54430</c:v>
                </c:pt>
                <c:pt idx="4">
                  <c:v>57737</c:v>
                </c:pt>
                <c:pt idx="5">
                  <c:v>50995</c:v>
                </c:pt>
                <c:pt idx="6">
                  <c:v>67693</c:v>
                </c:pt>
                <c:pt idx="7">
                  <c:v>50477</c:v>
                </c:pt>
                <c:pt idx="8">
                  <c:v>62319</c:v>
                </c:pt>
                <c:pt idx="9">
                  <c:v>58933</c:v>
                </c:pt>
                <c:pt idx="10">
                  <c:v>74950</c:v>
                </c:pt>
                <c:pt idx="11">
                  <c:v>55711</c:v>
                </c:pt>
                <c:pt idx="12">
                  <c:v>62163</c:v>
                </c:pt>
                <c:pt idx="13">
                  <c:v>57863</c:v>
                </c:pt>
                <c:pt idx="14">
                  <c:v>56550</c:v>
                </c:pt>
                <c:pt idx="15">
                  <c:v>63839</c:v>
                </c:pt>
                <c:pt idx="16">
                  <c:v>61213</c:v>
                </c:pt>
                <c:pt idx="17">
                  <c:v>68310</c:v>
                </c:pt>
                <c:pt idx="18">
                  <c:v>77893</c:v>
                </c:pt>
                <c:pt idx="19">
                  <c:v>59028</c:v>
                </c:pt>
                <c:pt idx="20">
                  <c:v>69000</c:v>
                </c:pt>
                <c:pt idx="21">
                  <c:v>63126</c:v>
                </c:pt>
                <c:pt idx="22">
                  <c:v>76300</c:v>
                </c:pt>
                <c:pt idx="23">
                  <c:v>65060</c:v>
                </c:pt>
                <c:pt idx="24">
                  <c:v>62145</c:v>
                </c:pt>
                <c:pt idx="25">
                  <c:v>58428</c:v>
                </c:pt>
                <c:pt idx="26">
                  <c:v>66913</c:v>
                </c:pt>
                <c:pt idx="27">
                  <c:v>63205</c:v>
                </c:pt>
                <c:pt idx="28">
                  <c:v>64000</c:v>
                </c:pt>
                <c:pt idx="29">
                  <c:v>65532</c:v>
                </c:pt>
                <c:pt idx="30">
                  <c:v>73187</c:v>
                </c:pt>
                <c:pt idx="31">
                  <c:v>68821</c:v>
                </c:pt>
                <c:pt idx="32">
                  <c:v>66467</c:v>
                </c:pt>
                <c:pt idx="33">
                  <c:v>61925</c:v>
                </c:pt>
                <c:pt idx="34">
                  <c:v>83712</c:v>
                </c:pt>
                <c:pt idx="35">
                  <c:v>68938</c:v>
                </c:pt>
                <c:pt idx="36">
                  <c:v>61102</c:v>
                </c:pt>
                <c:pt idx="37">
                  <c:v>61925</c:v>
                </c:pt>
                <c:pt idx="38">
                  <c:v>87543</c:v>
                </c:pt>
                <c:pt idx="39">
                  <c:v>63046</c:v>
                </c:pt>
                <c:pt idx="40">
                  <c:v>65908</c:v>
                </c:pt>
                <c:pt idx="41">
                  <c:v>70971</c:v>
                </c:pt>
                <c:pt idx="42" formatCode="0">
                  <c:v>79021</c:v>
                </c:pt>
                <c:pt idx="43" formatCode="0">
                  <c:v>69662.799999999988</c:v>
                </c:pt>
                <c:pt idx="44" formatCode="0">
                  <c:v>71470.690909090918</c:v>
                </c:pt>
                <c:pt idx="45" formatCode="0">
                  <c:v>69915.872727272712</c:v>
                </c:pt>
                <c:pt idx="46" formatCode="0">
                  <c:v>81999.872727272712</c:v>
                </c:pt>
                <c:pt idx="47" formatCode="0">
                  <c:v>71191.399999999994</c:v>
                </c:pt>
                <c:pt idx="48" formatCode="0">
                  <c:v>72999.290909090909</c:v>
                </c:pt>
                <c:pt idx="49" formatCode="0">
                  <c:v>71444.472727272718</c:v>
                </c:pt>
                <c:pt idx="50" formatCode="0">
                  <c:v>83528.472727272718</c:v>
                </c:pt>
                <c:pt idx="51" formatCode="0">
                  <c:v>72720</c:v>
                </c:pt>
                <c:pt idx="52" formatCode="0">
                  <c:v>74527.8909090909</c:v>
                </c:pt>
                <c:pt idx="53" formatCode="0">
                  <c:v>72973.072727272724</c:v>
                </c:pt>
                <c:pt idx="54" formatCode="0">
                  <c:v>85057.072727272724</c:v>
                </c:pt>
                <c:pt idx="55" formatCode="0">
                  <c:v>74248.599999999991</c:v>
                </c:pt>
                <c:pt idx="56" formatCode="0">
                  <c:v>76056.490909090906</c:v>
                </c:pt>
                <c:pt idx="57" formatCode="0">
                  <c:v>74501.672727272729</c:v>
                </c:pt>
                <c:pt idx="58" formatCode="0">
                  <c:v>86585.672727272729</c:v>
                </c:pt>
                <c:pt idx="59" formatCode="0">
                  <c:v>75777.199999999983</c:v>
                </c:pt>
                <c:pt idx="60" formatCode="0">
                  <c:v>77585.090909090897</c:v>
                </c:pt>
                <c:pt idx="61" formatCode="0">
                  <c:v>76030.272727272721</c:v>
                </c:pt>
                <c:pt idx="62" formatCode="0">
                  <c:v>88114.272727272721</c:v>
                </c:pt>
                <c:pt idx="63" formatCode="0">
                  <c:v>77305.799999999988</c:v>
                </c:pt>
              </c:numCache>
            </c:numRef>
          </c:val>
        </c:ser>
        <c:dLbls/>
        <c:marker val="1"/>
        <c:axId val="178101632"/>
        <c:axId val="178119808"/>
      </c:lineChart>
      <c:catAx>
        <c:axId val="1781016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19808"/>
        <c:crosses val="autoZero"/>
        <c:auto val="1"/>
        <c:lblAlgn val="ctr"/>
        <c:lblOffset val="100"/>
      </c:catAx>
      <c:valAx>
        <c:axId val="178119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0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Sheet6!$P$5</c:f>
              <c:strCache>
                <c:ptCount val="1"/>
                <c:pt idx="0">
                  <c:v>Disposal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Sheet6!$P$6:$P$69</c:f>
              <c:numCache>
                <c:formatCode>General</c:formatCode>
                <c:ptCount val="64"/>
                <c:pt idx="0">
                  <c:v>42075</c:v>
                </c:pt>
                <c:pt idx="1">
                  <c:v>33612</c:v>
                </c:pt>
                <c:pt idx="2">
                  <c:v>45823</c:v>
                </c:pt>
                <c:pt idx="3">
                  <c:v>42936</c:v>
                </c:pt>
                <c:pt idx="4">
                  <c:v>57305</c:v>
                </c:pt>
                <c:pt idx="5">
                  <c:v>38958</c:v>
                </c:pt>
                <c:pt idx="6">
                  <c:v>56396</c:v>
                </c:pt>
                <c:pt idx="7">
                  <c:v>39019</c:v>
                </c:pt>
                <c:pt idx="8">
                  <c:v>43422</c:v>
                </c:pt>
                <c:pt idx="9">
                  <c:v>37740</c:v>
                </c:pt>
                <c:pt idx="10">
                  <c:v>47322</c:v>
                </c:pt>
                <c:pt idx="11">
                  <c:v>31255</c:v>
                </c:pt>
                <c:pt idx="12">
                  <c:v>38596</c:v>
                </c:pt>
                <c:pt idx="13">
                  <c:v>43851</c:v>
                </c:pt>
                <c:pt idx="14">
                  <c:v>57850</c:v>
                </c:pt>
                <c:pt idx="15">
                  <c:v>61112</c:v>
                </c:pt>
                <c:pt idx="16">
                  <c:v>59197</c:v>
                </c:pt>
                <c:pt idx="17">
                  <c:v>51240</c:v>
                </c:pt>
                <c:pt idx="18">
                  <c:v>74226</c:v>
                </c:pt>
                <c:pt idx="19">
                  <c:v>64717</c:v>
                </c:pt>
                <c:pt idx="20">
                  <c:v>66836</c:v>
                </c:pt>
                <c:pt idx="21">
                  <c:v>51592</c:v>
                </c:pt>
                <c:pt idx="22">
                  <c:v>64223</c:v>
                </c:pt>
                <c:pt idx="23">
                  <c:v>53218</c:v>
                </c:pt>
                <c:pt idx="24">
                  <c:v>59139</c:v>
                </c:pt>
                <c:pt idx="25">
                  <c:v>51743</c:v>
                </c:pt>
                <c:pt idx="26">
                  <c:v>82264</c:v>
                </c:pt>
                <c:pt idx="27">
                  <c:v>54393</c:v>
                </c:pt>
                <c:pt idx="28">
                  <c:v>59324</c:v>
                </c:pt>
                <c:pt idx="29">
                  <c:v>56480</c:v>
                </c:pt>
                <c:pt idx="30">
                  <c:v>63512</c:v>
                </c:pt>
                <c:pt idx="31">
                  <c:v>57505</c:v>
                </c:pt>
                <c:pt idx="32">
                  <c:v>68506</c:v>
                </c:pt>
                <c:pt idx="33">
                  <c:v>65095</c:v>
                </c:pt>
                <c:pt idx="34">
                  <c:v>103373</c:v>
                </c:pt>
                <c:pt idx="35">
                  <c:v>73320</c:v>
                </c:pt>
                <c:pt idx="36">
                  <c:v>57567</c:v>
                </c:pt>
                <c:pt idx="37">
                  <c:v>65095</c:v>
                </c:pt>
                <c:pt idx="38">
                  <c:v>85978</c:v>
                </c:pt>
                <c:pt idx="39">
                  <c:v>60715</c:v>
                </c:pt>
                <c:pt idx="40">
                  <c:v>71699</c:v>
                </c:pt>
                <c:pt idx="41">
                  <c:v>64414</c:v>
                </c:pt>
                <c:pt idx="42" formatCode="0">
                  <c:v>73532</c:v>
                </c:pt>
                <c:pt idx="43" formatCode="0">
                  <c:v>62922.911646212808</c:v>
                </c:pt>
                <c:pt idx="44" formatCode="0">
                  <c:v>69215.202810834104</c:v>
                </c:pt>
                <c:pt idx="45" formatCode="0">
                  <c:v>76136.723091917505</c:v>
                </c:pt>
                <c:pt idx="46" formatCode="0">
                  <c:v>83750.395401109272</c:v>
                </c:pt>
                <c:pt idx="47" formatCode="0">
                  <c:v>92125.434941220214</c:v>
                </c:pt>
                <c:pt idx="48" formatCode="0">
                  <c:v>101337.97843534223</c:v>
                </c:pt>
                <c:pt idx="49" formatCode="0">
                  <c:v>111471.77627887647</c:v>
                </c:pt>
                <c:pt idx="50" formatCode="0">
                  <c:v>122618.95390676412</c:v>
                </c:pt>
                <c:pt idx="51" formatCode="0">
                  <c:v>134880.84929744055</c:v>
                </c:pt>
                <c:pt idx="52" formatCode="0">
                  <c:v>135836.58862768702</c:v>
                </c:pt>
                <c:pt idx="53" formatCode="0">
                  <c:v>135836.58862768704</c:v>
                </c:pt>
                <c:pt idx="54" formatCode="0">
                  <c:v>140226.40214813765</c:v>
                </c:pt>
                <c:pt idx="55" formatCode="0">
                  <c:v>141397.01908692447</c:v>
                </c:pt>
                <c:pt idx="56" formatCode="0">
                  <c:v>139055.78520935081</c:v>
                </c:pt>
                <c:pt idx="57" formatCode="0">
                  <c:v>139055.78520935084</c:v>
                </c:pt>
                <c:pt idx="58" formatCode="0">
                  <c:v>143445.59872980145</c:v>
                </c:pt>
                <c:pt idx="59" formatCode="0">
                  <c:v>144616.21566858827</c:v>
                </c:pt>
                <c:pt idx="60" formatCode="0">
                  <c:v>142274.98179101461</c:v>
                </c:pt>
                <c:pt idx="61" formatCode="0">
                  <c:v>142274.98179101461</c:v>
                </c:pt>
                <c:pt idx="62" formatCode="0">
                  <c:v>146664.79531146522</c:v>
                </c:pt>
                <c:pt idx="63" formatCode="0">
                  <c:v>147835.41225025203</c:v>
                </c:pt>
              </c:numCache>
            </c:numRef>
          </c:val>
        </c:ser>
        <c:dLbls/>
        <c:marker val="1"/>
        <c:axId val="178029312"/>
        <c:axId val="178030848"/>
      </c:lineChart>
      <c:catAx>
        <c:axId val="1780293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30848"/>
        <c:crosses val="autoZero"/>
        <c:auto val="1"/>
        <c:lblAlgn val="ctr"/>
        <c:lblOffset val="100"/>
      </c:catAx>
      <c:valAx>
        <c:axId val="178030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2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Sheet6!$Q$5</c:f>
              <c:strCache>
                <c:ptCount val="1"/>
                <c:pt idx="0">
                  <c:v>Pendency</c:v>
                </c:pt>
              </c:strCache>
            </c:strRef>
          </c:tx>
          <c:spPr>
            <a:ln w="28575" cap="rnd">
              <a:solidFill>
                <a:schemeClr val="accent1">
                  <a:alpha val="98000"/>
                </a:schemeClr>
              </a:solidFill>
              <a:round/>
            </a:ln>
            <a:effectLst>
              <a:glow>
                <a:schemeClr val="accent1"/>
              </a:glow>
              <a:softEdge rad="0"/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/>
                </a:glow>
                <a:softEdge rad="0"/>
              </a:effectLst>
            </c:spPr>
          </c:marker>
          <c:cat>
            <c:multiLvlStrRef>
              <c:f>Sheet6!$F$6:$G$69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Sheet6!$Q$6:$Q$69</c:f>
              <c:numCache>
                <c:formatCode>General</c:formatCode>
                <c:ptCount val="64"/>
                <c:pt idx="0">
                  <c:v>775583</c:v>
                </c:pt>
                <c:pt idx="1">
                  <c:v>792150</c:v>
                </c:pt>
                <c:pt idx="2">
                  <c:v>803676</c:v>
                </c:pt>
                <c:pt idx="3">
                  <c:v>815170</c:v>
                </c:pt>
                <c:pt idx="4">
                  <c:v>815602</c:v>
                </c:pt>
                <c:pt idx="5">
                  <c:v>827639</c:v>
                </c:pt>
                <c:pt idx="6">
                  <c:v>808226</c:v>
                </c:pt>
                <c:pt idx="7">
                  <c:v>819684</c:v>
                </c:pt>
                <c:pt idx="8">
                  <c:v>838581</c:v>
                </c:pt>
                <c:pt idx="9">
                  <c:v>859774</c:v>
                </c:pt>
                <c:pt idx="10">
                  <c:v>887402</c:v>
                </c:pt>
                <c:pt idx="11">
                  <c:v>911858</c:v>
                </c:pt>
                <c:pt idx="12">
                  <c:v>935425</c:v>
                </c:pt>
                <c:pt idx="13">
                  <c:v>949437</c:v>
                </c:pt>
                <c:pt idx="14">
                  <c:v>948137</c:v>
                </c:pt>
                <c:pt idx="15">
                  <c:v>950864</c:v>
                </c:pt>
                <c:pt idx="16">
                  <c:v>952862</c:v>
                </c:pt>
                <c:pt idx="17">
                  <c:v>969932</c:v>
                </c:pt>
                <c:pt idx="18">
                  <c:v>973599</c:v>
                </c:pt>
                <c:pt idx="19">
                  <c:v>967910</c:v>
                </c:pt>
                <c:pt idx="20">
                  <c:v>970074</c:v>
                </c:pt>
                <c:pt idx="21">
                  <c:v>981608</c:v>
                </c:pt>
                <c:pt idx="22">
                  <c:v>993685</c:v>
                </c:pt>
                <c:pt idx="23">
                  <c:v>1005527</c:v>
                </c:pt>
                <c:pt idx="24">
                  <c:v>1008533</c:v>
                </c:pt>
                <c:pt idx="25">
                  <c:v>1015218</c:v>
                </c:pt>
                <c:pt idx="26">
                  <c:v>999867</c:v>
                </c:pt>
                <c:pt idx="27">
                  <c:v>1008679</c:v>
                </c:pt>
                <c:pt idx="28">
                  <c:v>1013355</c:v>
                </c:pt>
                <c:pt idx="29">
                  <c:v>1022407</c:v>
                </c:pt>
                <c:pt idx="30">
                  <c:v>1032082</c:v>
                </c:pt>
                <c:pt idx="31">
                  <c:v>1043398</c:v>
                </c:pt>
                <c:pt idx="32">
                  <c:v>1041359</c:v>
                </c:pt>
                <c:pt idx="33">
                  <c:v>1038189</c:v>
                </c:pt>
                <c:pt idx="34">
                  <c:v>1018528</c:v>
                </c:pt>
                <c:pt idx="35">
                  <c:v>1014146</c:v>
                </c:pt>
                <c:pt idx="36">
                  <c:v>1017681</c:v>
                </c:pt>
                <c:pt idx="37">
                  <c:v>914933</c:v>
                </c:pt>
                <c:pt idx="38">
                  <c:v>916498</c:v>
                </c:pt>
                <c:pt idx="39">
                  <c:v>918829</c:v>
                </c:pt>
                <c:pt idx="40">
                  <c:v>913038</c:v>
                </c:pt>
                <c:pt idx="41">
                  <c:v>919595</c:v>
                </c:pt>
                <c:pt idx="42">
                  <c:v>925084</c:v>
                </c:pt>
                <c:pt idx="43" formatCode="0">
                  <c:v>931823.88835378725</c:v>
                </c:pt>
                <c:pt idx="44" formatCode="0">
                  <c:v>934079.37645204412</c:v>
                </c:pt>
                <c:pt idx="45" formatCode="0">
                  <c:v>927858.52608739934</c:v>
                </c:pt>
                <c:pt idx="46" formatCode="0">
                  <c:v>926108.00341356278</c:v>
                </c:pt>
                <c:pt idx="47" formatCode="0">
                  <c:v>905173.96847234259</c:v>
                </c:pt>
                <c:pt idx="48" formatCode="0">
                  <c:v>876835.28094609128</c:v>
                </c:pt>
                <c:pt idx="49" formatCode="0">
                  <c:v>836807.97739448748</c:v>
                </c:pt>
                <c:pt idx="50" formatCode="0">
                  <c:v>797717.49621499598</c:v>
                </c:pt>
                <c:pt idx="51" formatCode="0">
                  <c:v>735556.64691755548</c:v>
                </c:pt>
                <c:pt idx="52" formatCode="0">
                  <c:v>674247.9491989594</c:v>
                </c:pt>
                <c:pt idx="53" formatCode="0">
                  <c:v>611384.43329854507</c:v>
                </c:pt>
                <c:pt idx="54" formatCode="0">
                  <c:v>556215.10387768014</c:v>
                </c:pt>
                <c:pt idx="55" formatCode="0">
                  <c:v>489066.68479075562</c:v>
                </c:pt>
                <c:pt idx="56" formatCode="0">
                  <c:v>426067.39049049577</c:v>
                </c:pt>
                <c:pt idx="57" formatCode="0">
                  <c:v>361513.27800841769</c:v>
                </c:pt>
                <c:pt idx="58" formatCode="0">
                  <c:v>304653.35200588894</c:v>
                </c:pt>
                <c:pt idx="59" formatCode="0">
                  <c:v>235814.33633730063</c:v>
                </c:pt>
                <c:pt idx="60" formatCode="0">
                  <c:v>171124.44545537693</c:v>
                </c:pt>
                <c:pt idx="61" formatCode="0">
                  <c:v>104879.73639163503</c:v>
                </c:pt>
                <c:pt idx="62" formatCode="0">
                  <c:v>46329.213807442517</c:v>
                </c:pt>
                <c:pt idx="63" formatCode="0">
                  <c:v>-24200.398442809528</c:v>
                </c:pt>
              </c:numCache>
            </c:numRef>
          </c:val>
        </c:ser>
        <c:dLbls/>
        <c:marker val="1"/>
        <c:axId val="178059136"/>
        <c:axId val="178060672"/>
      </c:lineChart>
      <c:catAx>
        <c:axId val="178059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60672"/>
        <c:crosses val="autoZero"/>
        <c:auto val="1"/>
        <c:lblAlgn val="ctr"/>
        <c:lblOffset val="100"/>
      </c:catAx>
      <c:valAx>
        <c:axId val="178060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5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Sheet6!$H$5</c:f>
              <c:strCache>
                <c:ptCount val="1"/>
                <c:pt idx="0">
                  <c:v>Sanctioned Strength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Sheet6!$F$6:$G$69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Sheet6!$H$6:$H$69</c:f>
              <c:numCache>
                <c:formatCode>General</c:formatCode>
                <c:ptCount val="64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 formatCode="0">
                  <c:v>177.33333333333331</c:v>
                </c:pt>
                <c:pt idx="44" formatCode="0">
                  <c:v>174.18181818181816</c:v>
                </c:pt>
                <c:pt idx="45" formatCode="0">
                  <c:v>174.18181818181819</c:v>
                </c:pt>
                <c:pt idx="46" formatCode="0">
                  <c:v>180.09090909090907</c:v>
                </c:pt>
                <c:pt idx="47" formatCode="0">
                  <c:v>181.66666666666666</c:v>
                </c:pt>
                <c:pt idx="48" formatCode="0">
                  <c:v>178.5151515151515</c:v>
                </c:pt>
                <c:pt idx="49" formatCode="0">
                  <c:v>178.5151515151515</c:v>
                </c:pt>
                <c:pt idx="50" formatCode="0">
                  <c:v>184.42424242424241</c:v>
                </c:pt>
                <c:pt idx="51" formatCode="0">
                  <c:v>186</c:v>
                </c:pt>
                <c:pt idx="52" formatCode="0">
                  <c:v>182.84848484848482</c:v>
                </c:pt>
                <c:pt idx="53" formatCode="0">
                  <c:v>182.84848484848484</c:v>
                </c:pt>
                <c:pt idx="54" formatCode="0">
                  <c:v>188.75757575757575</c:v>
                </c:pt>
                <c:pt idx="55" formatCode="0">
                  <c:v>190.33333333333331</c:v>
                </c:pt>
                <c:pt idx="56" formatCode="0">
                  <c:v>187.18181818181816</c:v>
                </c:pt>
                <c:pt idx="57" formatCode="0">
                  <c:v>187.18181818181819</c:v>
                </c:pt>
                <c:pt idx="58" formatCode="0">
                  <c:v>193.09090909090909</c:v>
                </c:pt>
                <c:pt idx="59" formatCode="0">
                  <c:v>194.66666666666669</c:v>
                </c:pt>
                <c:pt idx="60" formatCode="0">
                  <c:v>191.5151515151515</c:v>
                </c:pt>
                <c:pt idx="61" formatCode="0">
                  <c:v>191.5151515151515</c:v>
                </c:pt>
                <c:pt idx="62" formatCode="0">
                  <c:v>197.42424242424244</c:v>
                </c:pt>
                <c:pt idx="63" formatCode="0">
                  <c:v>199</c:v>
                </c:pt>
              </c:numCache>
            </c:numRef>
          </c:val>
        </c:ser>
        <c:ser>
          <c:idx val="1"/>
          <c:order val="1"/>
          <c:tx>
            <c:strRef>
              <c:f>Sheet6!$I$5</c:f>
              <c:strCache>
                <c:ptCount val="1"/>
                <c:pt idx="0">
                  <c:v>Working Strength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Sheet6!$F$6:$G$69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Sheet6!$I$6:$I$69</c:f>
              <c:numCache>
                <c:formatCode>General</c:formatCode>
                <c:ptCount val="64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86</c:v>
                </c:pt>
                <c:pt idx="4">
                  <c:v>81</c:v>
                </c:pt>
                <c:pt idx="5">
                  <c:v>77</c:v>
                </c:pt>
                <c:pt idx="6">
                  <c:v>73</c:v>
                </c:pt>
                <c:pt idx="7">
                  <c:v>71</c:v>
                </c:pt>
                <c:pt idx="8">
                  <c:v>68</c:v>
                </c:pt>
                <c:pt idx="9">
                  <c:v>74</c:v>
                </c:pt>
                <c:pt idx="10">
                  <c:v>76</c:v>
                </c:pt>
                <c:pt idx="11">
                  <c:v>73</c:v>
                </c:pt>
                <c:pt idx="12">
                  <c:v>72</c:v>
                </c:pt>
                <c:pt idx="13">
                  <c:v>88</c:v>
                </c:pt>
                <c:pt idx="14">
                  <c:v>83</c:v>
                </c:pt>
                <c:pt idx="15">
                  <c:v>78</c:v>
                </c:pt>
                <c:pt idx="16">
                  <c:v>73</c:v>
                </c:pt>
                <c:pt idx="17">
                  <c:v>63</c:v>
                </c:pt>
                <c:pt idx="18">
                  <c:v>71</c:v>
                </c:pt>
                <c:pt idx="19">
                  <c:v>71</c:v>
                </c:pt>
                <c:pt idx="20">
                  <c:v>66</c:v>
                </c:pt>
                <c:pt idx="21">
                  <c:v>65</c:v>
                </c:pt>
                <c:pt idx="22">
                  <c:v>69</c:v>
                </c:pt>
                <c:pt idx="23">
                  <c:v>75</c:v>
                </c:pt>
                <c:pt idx="24">
                  <c:v>75</c:v>
                </c:pt>
                <c:pt idx="25">
                  <c:v>86</c:v>
                </c:pt>
                <c:pt idx="26">
                  <c:v>84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88</c:v>
                </c:pt>
                <c:pt idx="31">
                  <c:v>82</c:v>
                </c:pt>
                <c:pt idx="32">
                  <c:v>90</c:v>
                </c:pt>
                <c:pt idx="33">
                  <c:v>90</c:v>
                </c:pt>
                <c:pt idx="34">
                  <c:v>84</c:v>
                </c:pt>
                <c:pt idx="35">
                  <c:v>80</c:v>
                </c:pt>
                <c:pt idx="36">
                  <c:v>82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78</c:v>
                </c:pt>
                <c:pt idx="42">
                  <c:v>77</c:v>
                </c:pt>
                <c:pt idx="43" formatCode="0">
                  <c:v>84.7</c:v>
                </c:pt>
                <c:pt idx="44" formatCode="0">
                  <c:v>93.170000000000016</c:v>
                </c:pt>
                <c:pt idx="45" formatCode="0">
                  <c:v>102.48700000000002</c:v>
                </c:pt>
                <c:pt idx="46" formatCode="0">
                  <c:v>112.73570000000004</c:v>
                </c:pt>
                <c:pt idx="47" formatCode="0">
                  <c:v>124.00927000000006</c:v>
                </c:pt>
                <c:pt idx="48" formatCode="0">
                  <c:v>136.41019700000007</c:v>
                </c:pt>
                <c:pt idx="49" formatCode="0">
                  <c:v>150.05121670000008</c:v>
                </c:pt>
                <c:pt idx="50" formatCode="0">
                  <c:v>165.05633837000011</c:v>
                </c:pt>
                <c:pt idx="51" formatCode="0">
                  <c:v>181.56197220700014</c:v>
                </c:pt>
                <c:pt idx="52" formatCode="0">
                  <c:v>182.84848484848482</c:v>
                </c:pt>
                <c:pt idx="53" formatCode="0">
                  <c:v>182.84848484848484</c:v>
                </c:pt>
                <c:pt idx="54" formatCode="0">
                  <c:v>188.75757575757575</c:v>
                </c:pt>
                <c:pt idx="55" formatCode="0">
                  <c:v>190.33333333333331</c:v>
                </c:pt>
                <c:pt idx="56" formatCode="0">
                  <c:v>187.18181818181816</c:v>
                </c:pt>
                <c:pt idx="57" formatCode="0">
                  <c:v>187.18181818181819</c:v>
                </c:pt>
                <c:pt idx="58" formatCode="0">
                  <c:v>193.09090909090909</c:v>
                </c:pt>
                <c:pt idx="59" formatCode="0">
                  <c:v>194.66666666666669</c:v>
                </c:pt>
                <c:pt idx="60" formatCode="0">
                  <c:v>191.5151515151515</c:v>
                </c:pt>
                <c:pt idx="61" formatCode="0">
                  <c:v>191.5151515151515</c:v>
                </c:pt>
                <c:pt idx="62" formatCode="0">
                  <c:v>197.42424242424244</c:v>
                </c:pt>
                <c:pt idx="63">
                  <c:v>199</c:v>
                </c:pt>
              </c:numCache>
            </c:numRef>
          </c:val>
        </c:ser>
        <c:ser>
          <c:idx val="2"/>
          <c:order val="2"/>
          <c:tx>
            <c:strRef>
              <c:f>Sheet6!$J$5</c:f>
              <c:strCache>
                <c:ptCount val="1"/>
                <c:pt idx="0">
                  <c:v>Vacancies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Sheet6!$F$6:$G$69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Sheet6!$J$6:$J$69</c:f>
              <c:numCache>
                <c:formatCode>General</c:formatCode>
                <c:ptCount val="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87</c:v>
                </c:pt>
                <c:pt idx="7">
                  <c:v>89</c:v>
                </c:pt>
                <c:pt idx="8">
                  <c:v>92</c:v>
                </c:pt>
                <c:pt idx="9">
                  <c:v>86</c:v>
                </c:pt>
                <c:pt idx="10">
                  <c:v>84</c:v>
                </c:pt>
                <c:pt idx="11">
                  <c:v>87</c:v>
                </c:pt>
                <c:pt idx="12">
                  <c:v>88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87</c:v>
                </c:pt>
                <c:pt idx="17">
                  <c:v>97</c:v>
                </c:pt>
                <c:pt idx="18">
                  <c:v>89</c:v>
                </c:pt>
                <c:pt idx="19">
                  <c:v>89</c:v>
                </c:pt>
                <c:pt idx="20">
                  <c:v>94</c:v>
                </c:pt>
                <c:pt idx="21">
                  <c:v>95</c:v>
                </c:pt>
                <c:pt idx="22">
                  <c:v>91</c:v>
                </c:pt>
                <c:pt idx="23">
                  <c:v>85</c:v>
                </c:pt>
                <c:pt idx="24">
                  <c:v>85</c:v>
                </c:pt>
                <c:pt idx="25">
                  <c:v>74</c:v>
                </c:pt>
                <c:pt idx="26">
                  <c:v>76</c:v>
                </c:pt>
                <c:pt idx="27">
                  <c:v>74</c:v>
                </c:pt>
                <c:pt idx="28">
                  <c:v>73</c:v>
                </c:pt>
                <c:pt idx="29">
                  <c:v>73</c:v>
                </c:pt>
                <c:pt idx="30">
                  <c:v>72</c:v>
                </c:pt>
                <c:pt idx="31">
                  <c:v>78</c:v>
                </c:pt>
                <c:pt idx="32">
                  <c:v>70</c:v>
                </c:pt>
                <c:pt idx="33">
                  <c:v>70</c:v>
                </c:pt>
                <c:pt idx="34">
                  <c:v>76</c:v>
                </c:pt>
                <c:pt idx="35">
                  <c:v>80</c:v>
                </c:pt>
                <c:pt idx="36">
                  <c:v>78</c:v>
                </c:pt>
                <c:pt idx="37">
                  <c:v>81</c:v>
                </c:pt>
                <c:pt idx="38">
                  <c:v>85</c:v>
                </c:pt>
                <c:pt idx="39">
                  <c:v>86</c:v>
                </c:pt>
                <c:pt idx="40">
                  <c:v>90</c:v>
                </c:pt>
                <c:pt idx="41">
                  <c:v>82</c:v>
                </c:pt>
                <c:pt idx="42" formatCode="0">
                  <c:v>83</c:v>
                </c:pt>
                <c:pt idx="43" formatCode="0">
                  <c:v>92.633333333333312</c:v>
                </c:pt>
                <c:pt idx="44" formatCode="0">
                  <c:v>81.011818181818143</c:v>
                </c:pt>
                <c:pt idx="45" formatCode="0">
                  <c:v>71.694818181818164</c:v>
                </c:pt>
                <c:pt idx="46" formatCode="0">
                  <c:v>67.355209090909028</c:v>
                </c:pt>
                <c:pt idx="47" formatCode="0">
                  <c:v>57.6573966666666</c:v>
                </c:pt>
                <c:pt idx="48" formatCode="0">
                  <c:v>42.104954515151434</c:v>
                </c:pt>
                <c:pt idx="49" formatCode="0">
                  <c:v>28.463934815151418</c:v>
                </c:pt>
                <c:pt idx="50" formatCode="0">
                  <c:v>19.367904054242302</c:v>
                </c:pt>
                <c:pt idx="51" formatCode="0">
                  <c:v>4.4380277929998613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0</c:v>
                </c:pt>
                <c:pt idx="57" formatCode="0">
                  <c:v>0</c:v>
                </c:pt>
                <c:pt idx="58" formatCode="0">
                  <c:v>0</c:v>
                </c:pt>
                <c:pt idx="59" formatCode="0">
                  <c:v>0</c:v>
                </c:pt>
                <c:pt idx="60" formatCode="0">
                  <c:v>0</c:v>
                </c:pt>
                <c:pt idx="61" formatCode="0">
                  <c:v>0</c:v>
                </c:pt>
                <c:pt idx="62" formatCode="0">
                  <c:v>0</c:v>
                </c:pt>
                <c:pt idx="63" formatCode="0">
                  <c:v>0</c:v>
                </c:pt>
              </c:numCache>
            </c:numRef>
          </c:val>
        </c:ser>
        <c:dLbls/>
        <c:marker val="1"/>
        <c:axId val="178132096"/>
        <c:axId val="178133632"/>
      </c:lineChart>
      <c:catAx>
        <c:axId val="1781320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33632"/>
        <c:crosses val="autoZero"/>
        <c:auto val="1"/>
        <c:lblAlgn val="ctr"/>
        <c:lblOffset val="100"/>
      </c:catAx>
      <c:valAx>
        <c:axId val="178133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Sheet3!$F$7</c:f>
              <c:strCache>
                <c:ptCount val="1"/>
                <c:pt idx="0">
                  <c:v>Pending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Sheet3!$F$8:$F$50</c:f>
              <c:numCache>
                <c:formatCode>General</c:formatCode>
                <c:ptCount val="43"/>
                <c:pt idx="0">
                  <c:v>775583</c:v>
                </c:pt>
                <c:pt idx="1">
                  <c:v>792150</c:v>
                </c:pt>
                <c:pt idx="2">
                  <c:v>803676</c:v>
                </c:pt>
                <c:pt idx="3">
                  <c:v>815170</c:v>
                </c:pt>
                <c:pt idx="4">
                  <c:v>815602</c:v>
                </c:pt>
                <c:pt idx="5">
                  <c:v>827639</c:v>
                </c:pt>
                <c:pt idx="6">
                  <c:v>808226</c:v>
                </c:pt>
                <c:pt idx="7">
                  <c:v>819684</c:v>
                </c:pt>
                <c:pt idx="8">
                  <c:v>838581</c:v>
                </c:pt>
                <c:pt idx="9">
                  <c:v>859774</c:v>
                </c:pt>
                <c:pt idx="10">
                  <c:v>887402</c:v>
                </c:pt>
                <c:pt idx="11">
                  <c:v>911858</c:v>
                </c:pt>
                <c:pt idx="12">
                  <c:v>935425</c:v>
                </c:pt>
                <c:pt idx="13">
                  <c:v>949437</c:v>
                </c:pt>
                <c:pt idx="14">
                  <c:v>948137</c:v>
                </c:pt>
                <c:pt idx="15">
                  <c:v>950864</c:v>
                </c:pt>
                <c:pt idx="16">
                  <c:v>952862</c:v>
                </c:pt>
                <c:pt idx="17">
                  <c:v>969932</c:v>
                </c:pt>
                <c:pt idx="18">
                  <c:v>973599</c:v>
                </c:pt>
                <c:pt idx="19">
                  <c:v>967910</c:v>
                </c:pt>
                <c:pt idx="20">
                  <c:v>970074</c:v>
                </c:pt>
                <c:pt idx="21">
                  <c:v>981608</c:v>
                </c:pt>
                <c:pt idx="22">
                  <c:v>993685</c:v>
                </c:pt>
                <c:pt idx="23">
                  <c:v>1005527</c:v>
                </c:pt>
                <c:pt idx="24">
                  <c:v>1008533</c:v>
                </c:pt>
                <c:pt idx="25">
                  <c:v>1015218</c:v>
                </c:pt>
                <c:pt idx="26">
                  <c:v>999867</c:v>
                </c:pt>
                <c:pt idx="27">
                  <c:v>1008679</c:v>
                </c:pt>
                <c:pt idx="28">
                  <c:v>1013355</c:v>
                </c:pt>
                <c:pt idx="29">
                  <c:v>1022407</c:v>
                </c:pt>
                <c:pt idx="30">
                  <c:v>1032082</c:v>
                </c:pt>
                <c:pt idx="31">
                  <c:v>1043398</c:v>
                </c:pt>
                <c:pt idx="32">
                  <c:v>1041359</c:v>
                </c:pt>
                <c:pt idx="33">
                  <c:v>1038189</c:v>
                </c:pt>
                <c:pt idx="34">
                  <c:v>1018528</c:v>
                </c:pt>
                <c:pt idx="35">
                  <c:v>1014146</c:v>
                </c:pt>
                <c:pt idx="36">
                  <c:v>1017681</c:v>
                </c:pt>
                <c:pt idx="37">
                  <c:v>914933</c:v>
                </c:pt>
                <c:pt idx="38">
                  <c:v>916498</c:v>
                </c:pt>
                <c:pt idx="39">
                  <c:v>918829</c:v>
                </c:pt>
                <c:pt idx="40">
                  <c:v>913038</c:v>
                </c:pt>
                <c:pt idx="41">
                  <c:v>919595</c:v>
                </c:pt>
                <c:pt idx="42">
                  <c:v>925084</c:v>
                </c:pt>
              </c:numCache>
            </c:numRef>
          </c:val>
        </c:ser>
        <c:ser>
          <c:idx val="1"/>
          <c:order val="1"/>
          <c:tx>
            <c:strRef>
              <c:f>Sheet3!$K$7</c:f>
              <c:strCache>
                <c:ptCount val="1"/>
                <c:pt idx="0">
                  <c:v>Missed Disposal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Sheet3!$K$8:$K$50</c:f>
              <c:numCache>
                <c:formatCode>General</c:formatCode>
                <c:ptCount val="43"/>
                <c:pt idx="0">
                  <c:v>6670.4268292682927</c:v>
                </c:pt>
                <c:pt idx="1">
                  <c:v>5328.7317073170725</c:v>
                </c:pt>
                <c:pt idx="2">
                  <c:v>7264.621951219513</c:v>
                </c:pt>
                <c:pt idx="3">
                  <c:v>4493.3023255813951</c:v>
                </c:pt>
                <c:pt idx="4">
                  <c:v>9904.5679012345681</c:v>
                </c:pt>
                <c:pt idx="5">
                  <c:v>9107.0649350649346</c:v>
                </c:pt>
                <c:pt idx="6">
                  <c:v>67211.671232876717</c:v>
                </c:pt>
                <c:pt idx="7">
                  <c:v>48911.140845070418</c:v>
                </c:pt>
                <c:pt idx="8">
                  <c:v>58747.411764705874</c:v>
                </c:pt>
                <c:pt idx="9">
                  <c:v>43860</c:v>
                </c:pt>
                <c:pt idx="10">
                  <c:v>52303.263157894733</c:v>
                </c:pt>
                <c:pt idx="11">
                  <c:v>37249.109589041102</c:v>
                </c:pt>
                <c:pt idx="12">
                  <c:v>47172.888888888891</c:v>
                </c:pt>
                <c:pt idx="13">
                  <c:v>35878.090909090912</c:v>
                </c:pt>
                <c:pt idx="14">
                  <c:v>53668.072289156626</c:v>
                </c:pt>
                <c:pt idx="15">
                  <c:v>64245.948717948711</c:v>
                </c:pt>
                <c:pt idx="16">
                  <c:v>70549.849315068495</c:v>
                </c:pt>
                <c:pt idx="17">
                  <c:v>78893.333333333343</c:v>
                </c:pt>
                <c:pt idx="18">
                  <c:v>93043.859154929582</c:v>
                </c:pt>
                <c:pt idx="19">
                  <c:v>81124.126760563377</c:v>
                </c:pt>
                <c:pt idx="20">
                  <c:v>95190.666666666657</c:v>
                </c:pt>
                <c:pt idx="21">
                  <c:v>75403.692307692312</c:v>
                </c:pt>
                <c:pt idx="22">
                  <c:v>84699.89855072464</c:v>
                </c:pt>
                <c:pt idx="23">
                  <c:v>60313.733333333337</c:v>
                </c:pt>
                <c:pt idx="24">
                  <c:v>67024.2</c:v>
                </c:pt>
                <c:pt idx="25">
                  <c:v>44523.046511627901</c:v>
                </c:pt>
                <c:pt idx="26">
                  <c:v>74429.333333333343</c:v>
                </c:pt>
                <c:pt idx="27">
                  <c:v>46803.279069767443</c:v>
                </c:pt>
                <c:pt idx="28">
                  <c:v>49777.6091954023</c:v>
                </c:pt>
                <c:pt idx="29">
                  <c:v>47391.264367816089</c:v>
                </c:pt>
                <c:pt idx="30">
                  <c:v>51964.36363636364</c:v>
                </c:pt>
                <c:pt idx="31">
                  <c:v>54699.878048780483</c:v>
                </c:pt>
                <c:pt idx="32">
                  <c:v>53282.444444444445</c:v>
                </c:pt>
                <c:pt idx="33">
                  <c:v>50629.444444444445</c:v>
                </c:pt>
                <c:pt idx="34">
                  <c:v>93527.952380952367</c:v>
                </c:pt>
                <c:pt idx="35">
                  <c:v>73320</c:v>
                </c:pt>
                <c:pt idx="36">
                  <c:v>54758.85365853658</c:v>
                </c:pt>
                <c:pt idx="37">
                  <c:v>66742.974683544307</c:v>
                </c:pt>
                <c:pt idx="38">
                  <c:v>97441.733333333323</c:v>
                </c:pt>
                <c:pt idx="39">
                  <c:v>70560.67567567568</c:v>
                </c:pt>
                <c:pt idx="40">
                  <c:v>92184.428571428565</c:v>
                </c:pt>
                <c:pt idx="41">
                  <c:v>67717.282051282047</c:v>
                </c:pt>
                <c:pt idx="42">
                  <c:v>79261.766233766233</c:v>
                </c:pt>
              </c:numCache>
            </c:numRef>
          </c:val>
        </c:ser>
        <c:ser>
          <c:idx val="2"/>
          <c:order val="2"/>
          <c:tx>
            <c:strRef>
              <c:f>Sheet3!$L$7</c:f>
              <c:strCache>
                <c:ptCount val="1"/>
                <c:pt idx="0">
                  <c:v>Balance could have been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Sheet2!$F$6:$G$67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Sheet3!$L$8:$L$50</c:f>
              <c:numCache>
                <c:formatCode>0</c:formatCode>
                <c:ptCount val="43"/>
                <c:pt idx="0">
                  <c:v>768912.57317073166</c:v>
                </c:pt>
                <c:pt idx="1">
                  <c:v>780150.8414634146</c:v>
                </c:pt>
                <c:pt idx="2">
                  <c:v>784412.21951219509</c:v>
                </c:pt>
                <c:pt idx="3">
                  <c:v>791412.91718661366</c:v>
                </c:pt>
                <c:pt idx="4">
                  <c:v>781940.34928537905</c:v>
                </c:pt>
                <c:pt idx="5">
                  <c:v>784870.28435031406</c:v>
                </c:pt>
                <c:pt idx="6">
                  <c:v>728955.61311743734</c:v>
                </c:pt>
                <c:pt idx="7">
                  <c:v>691502.47227236698</c:v>
                </c:pt>
                <c:pt idx="8">
                  <c:v>651652.06050766108</c:v>
                </c:pt>
                <c:pt idx="9">
                  <c:v>628985.06050766108</c:v>
                </c:pt>
                <c:pt idx="10">
                  <c:v>604309.79734976636</c:v>
                </c:pt>
                <c:pt idx="11">
                  <c:v>591516.68776072527</c:v>
                </c:pt>
                <c:pt idx="12">
                  <c:v>567910.79887183639</c:v>
                </c:pt>
                <c:pt idx="13">
                  <c:v>546044.70796274545</c:v>
                </c:pt>
                <c:pt idx="14">
                  <c:v>491076.63567358884</c:v>
                </c:pt>
                <c:pt idx="15">
                  <c:v>429557.68695564015</c:v>
                </c:pt>
                <c:pt idx="16">
                  <c:v>361023.83764057164</c:v>
                </c:pt>
                <c:pt idx="17">
                  <c:v>299200.50430723827</c:v>
                </c:pt>
                <c:pt idx="18">
                  <c:v>209823.64515230869</c:v>
                </c:pt>
                <c:pt idx="19">
                  <c:v>123010.51839174531</c:v>
                </c:pt>
                <c:pt idx="20">
                  <c:v>29983.851725078654</c:v>
                </c:pt>
                <c:pt idx="21">
                  <c:v>-33885.840582613659</c:v>
                </c:pt>
              </c:numCache>
            </c:numRef>
          </c:val>
        </c:ser>
        <c:dLbls/>
        <c:marker val="1"/>
        <c:axId val="178338048"/>
        <c:axId val="178352128"/>
      </c:lineChart>
      <c:catAx>
        <c:axId val="1783380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52128"/>
        <c:crosses val="autoZero"/>
        <c:auto val="1"/>
        <c:lblAlgn val="ctr"/>
        <c:lblOffset val="100"/>
      </c:catAx>
      <c:valAx>
        <c:axId val="178352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3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66674</xdr:colOff>
      <xdr:row>4</xdr:row>
      <xdr:rowOff>142875</xdr:rowOff>
    </xdr:from>
    <xdr:to>
      <xdr:col>30</xdr:col>
      <xdr:colOff>584199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79374</xdr:colOff>
      <xdr:row>20</xdr:row>
      <xdr:rowOff>28575</xdr:rowOff>
    </xdr:from>
    <xdr:to>
      <xdr:col>30</xdr:col>
      <xdr:colOff>558799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66674</xdr:colOff>
      <xdr:row>35</xdr:row>
      <xdr:rowOff>92075</xdr:rowOff>
    </xdr:from>
    <xdr:to>
      <xdr:col>30</xdr:col>
      <xdr:colOff>546099</xdr:colOff>
      <xdr:row>50</xdr:row>
      <xdr:rowOff>73025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</xdr:colOff>
      <xdr:row>50</xdr:row>
      <xdr:rowOff>123825</xdr:rowOff>
    </xdr:from>
    <xdr:to>
      <xdr:col>30</xdr:col>
      <xdr:colOff>527049</xdr:colOff>
      <xdr:row>65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104774</xdr:colOff>
      <xdr:row>5</xdr:row>
      <xdr:rowOff>66675</xdr:rowOff>
    </xdr:from>
    <xdr:to>
      <xdr:col>33</xdr:col>
      <xdr:colOff>609599</xdr:colOff>
      <xdr:row>20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117474</xdr:colOff>
      <xdr:row>20</xdr:row>
      <xdr:rowOff>123825</xdr:rowOff>
    </xdr:from>
    <xdr:to>
      <xdr:col>34</xdr:col>
      <xdr:colOff>19049</xdr:colOff>
      <xdr:row>35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117474</xdr:colOff>
      <xdr:row>35</xdr:row>
      <xdr:rowOff>174625</xdr:rowOff>
    </xdr:from>
    <xdr:to>
      <xdr:col>34</xdr:col>
      <xdr:colOff>12699</xdr:colOff>
      <xdr:row>50</xdr:row>
      <xdr:rowOff>155575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117474</xdr:colOff>
      <xdr:row>51</xdr:row>
      <xdr:rowOff>28575</xdr:rowOff>
    </xdr:from>
    <xdr:to>
      <xdr:col>33</xdr:col>
      <xdr:colOff>609599</xdr:colOff>
      <xdr:row>66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130174</xdr:colOff>
      <xdr:row>7</xdr:row>
      <xdr:rowOff>3175</xdr:rowOff>
    </xdr:from>
    <xdr:to>
      <xdr:col>28</xdr:col>
      <xdr:colOff>25399</xdr:colOff>
      <xdr:row>21</xdr:row>
      <xdr:rowOff>168275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41274</xdr:colOff>
      <xdr:row>4</xdr:row>
      <xdr:rowOff>3175</xdr:rowOff>
    </xdr:from>
    <xdr:to>
      <xdr:col>30</xdr:col>
      <xdr:colOff>577849</xdr:colOff>
      <xdr:row>18</xdr:row>
      <xdr:rowOff>168275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41274</xdr:colOff>
      <xdr:row>19</xdr:row>
      <xdr:rowOff>41275</xdr:rowOff>
    </xdr:from>
    <xdr:to>
      <xdr:col>30</xdr:col>
      <xdr:colOff>565149</xdr:colOff>
      <xdr:row>34</xdr:row>
      <xdr:rowOff>22225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60324</xdr:colOff>
      <xdr:row>34</xdr:row>
      <xdr:rowOff>79375</xdr:rowOff>
    </xdr:from>
    <xdr:to>
      <xdr:col>30</xdr:col>
      <xdr:colOff>558799</xdr:colOff>
      <xdr:row>49</xdr:row>
      <xdr:rowOff>60325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</xdr:colOff>
      <xdr:row>49</xdr:row>
      <xdr:rowOff>142875</xdr:rowOff>
    </xdr:from>
    <xdr:to>
      <xdr:col>30</xdr:col>
      <xdr:colOff>546099</xdr:colOff>
      <xdr:row>64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244474</xdr:colOff>
      <xdr:row>5</xdr:row>
      <xdr:rowOff>34925</xdr:rowOff>
    </xdr:from>
    <xdr:to>
      <xdr:col>34</xdr:col>
      <xdr:colOff>177800</xdr:colOff>
      <xdr:row>20</xdr:row>
      <xdr:rowOff>15875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276224</xdr:colOff>
      <xdr:row>20</xdr:row>
      <xdr:rowOff>60325</xdr:rowOff>
    </xdr:from>
    <xdr:to>
      <xdr:col>34</xdr:col>
      <xdr:colOff>177799</xdr:colOff>
      <xdr:row>35</xdr:row>
      <xdr:rowOff>41275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263524</xdr:colOff>
      <xdr:row>35</xdr:row>
      <xdr:rowOff>136525</xdr:rowOff>
    </xdr:from>
    <xdr:to>
      <xdr:col>34</xdr:col>
      <xdr:colOff>177799</xdr:colOff>
      <xdr:row>50</xdr:row>
      <xdr:rowOff>117475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244474</xdr:colOff>
      <xdr:row>51</xdr:row>
      <xdr:rowOff>53975</xdr:rowOff>
    </xdr:from>
    <xdr:to>
      <xdr:col>34</xdr:col>
      <xdr:colOff>177799</xdr:colOff>
      <xdr:row>66</xdr:row>
      <xdr:rowOff>34925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130174</xdr:colOff>
      <xdr:row>6</xdr:row>
      <xdr:rowOff>682625</xdr:rowOff>
    </xdr:from>
    <xdr:to>
      <xdr:col>25</xdr:col>
      <xdr:colOff>482599</xdr:colOff>
      <xdr:row>21</xdr:row>
      <xdr:rowOff>111125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workbookViewId="0">
      <selection activeCell="AG26" sqref="AG26"/>
    </sheetView>
  </sheetViews>
  <sheetFormatPr defaultRowHeight="15"/>
  <sheetData>
    <row r="1" spans="1:21">
      <c r="A1" t="s">
        <v>39</v>
      </c>
    </row>
    <row r="2" spans="1:21">
      <c r="A2" t="s">
        <v>40</v>
      </c>
    </row>
    <row r="3" spans="1:2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F4" s="1"/>
      <c r="G4" s="1"/>
      <c r="K4" s="2" t="s">
        <v>3</v>
      </c>
      <c r="L4" s="2"/>
      <c r="M4" s="2" t="s">
        <v>4</v>
      </c>
      <c r="N4" s="2"/>
      <c r="R4" s="1"/>
      <c r="S4" s="1"/>
      <c r="T4" s="1"/>
      <c r="U4" s="1"/>
    </row>
    <row r="5" spans="1:21">
      <c r="A5" t="s">
        <v>8</v>
      </c>
      <c r="B5" t="s">
        <v>33</v>
      </c>
      <c r="C5" t="s">
        <v>34</v>
      </c>
      <c r="D5" t="s">
        <v>35</v>
      </c>
      <c r="E5" t="s">
        <v>36</v>
      </c>
      <c r="F5" s="1"/>
      <c r="G5" s="1"/>
      <c r="H5" s="1" t="s">
        <v>0</v>
      </c>
      <c r="I5" s="1" t="s">
        <v>1</v>
      </c>
      <c r="J5" s="1" t="s">
        <v>2</v>
      </c>
      <c r="K5" s="1" t="s">
        <v>6</v>
      </c>
      <c r="L5" s="1" t="s">
        <v>7</v>
      </c>
      <c r="M5" s="1" t="s">
        <v>6</v>
      </c>
      <c r="N5" s="1" t="s">
        <v>7</v>
      </c>
      <c r="O5" s="1" t="s">
        <v>3</v>
      </c>
      <c r="P5" s="1" t="s">
        <v>4</v>
      </c>
      <c r="Q5" s="1" t="s">
        <v>5</v>
      </c>
      <c r="R5" s="1"/>
      <c r="S5" s="1"/>
      <c r="T5" s="1"/>
      <c r="U5" s="1"/>
    </row>
    <row r="6" spans="1:21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 s="1">
        <v>95</v>
      </c>
      <c r="I6" s="4">
        <v>82</v>
      </c>
      <c r="J6" s="1">
        <f t="shared" ref="J6:J37" si="0">H6-I6</f>
        <v>13</v>
      </c>
      <c r="K6" s="1">
        <v>34939</v>
      </c>
      <c r="L6" s="1">
        <v>18297</v>
      </c>
      <c r="M6" s="1">
        <v>27471</v>
      </c>
      <c r="N6" s="1">
        <v>14604</v>
      </c>
      <c r="O6" s="1">
        <f t="shared" ref="O6:O37" si="1">K6+L6</f>
        <v>53236</v>
      </c>
      <c r="P6" s="1">
        <f t="shared" ref="P6:P37" si="2">M6+N6</f>
        <v>42075</v>
      </c>
      <c r="Q6" s="1">
        <v>775583</v>
      </c>
      <c r="R6" s="1"/>
      <c r="S6" s="1"/>
      <c r="T6" s="3"/>
      <c r="U6" s="3"/>
    </row>
    <row r="7" spans="1:21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 s="1">
        <v>95</v>
      </c>
      <c r="I7" s="1">
        <v>82</v>
      </c>
      <c r="J7" s="1">
        <f t="shared" si="0"/>
        <v>13</v>
      </c>
      <c r="K7" s="1">
        <v>31268</v>
      </c>
      <c r="L7" s="1">
        <v>18911</v>
      </c>
      <c r="M7" s="1">
        <v>19737</v>
      </c>
      <c r="N7" s="1">
        <v>13875</v>
      </c>
      <c r="O7" s="1">
        <f t="shared" si="1"/>
        <v>50179</v>
      </c>
      <c r="P7" s="1">
        <f t="shared" si="2"/>
        <v>33612</v>
      </c>
      <c r="Q7" s="1">
        <v>792150</v>
      </c>
      <c r="R7" s="1"/>
      <c r="S7" s="1"/>
      <c r="T7" s="3"/>
      <c r="U7" s="3"/>
    </row>
    <row r="8" spans="1:21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 s="1">
        <v>95</v>
      </c>
      <c r="I8" s="1">
        <v>82</v>
      </c>
      <c r="J8" s="1">
        <f t="shared" si="0"/>
        <v>13</v>
      </c>
      <c r="K8" s="1">
        <v>34657</v>
      </c>
      <c r="L8" s="1">
        <v>22692</v>
      </c>
      <c r="M8" s="1">
        <v>27197</v>
      </c>
      <c r="N8" s="1">
        <v>18626</v>
      </c>
      <c r="O8" s="1">
        <f t="shared" si="1"/>
        <v>57349</v>
      </c>
      <c r="P8" s="1">
        <f t="shared" si="2"/>
        <v>45823</v>
      </c>
      <c r="Q8" s="1">
        <v>803676</v>
      </c>
      <c r="R8" s="1"/>
      <c r="S8" s="1"/>
      <c r="T8" s="3"/>
      <c r="U8" s="3"/>
    </row>
    <row r="9" spans="1:21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 s="1">
        <v>95</v>
      </c>
      <c r="I9" s="1">
        <v>86</v>
      </c>
      <c r="J9" s="1">
        <f t="shared" si="0"/>
        <v>9</v>
      </c>
      <c r="K9" s="1">
        <v>33091</v>
      </c>
      <c r="L9" s="1">
        <v>21339</v>
      </c>
      <c r="M9" s="1">
        <v>24778</v>
      </c>
      <c r="N9" s="1">
        <v>18158</v>
      </c>
      <c r="O9" s="1">
        <f t="shared" si="1"/>
        <v>54430</v>
      </c>
      <c r="P9" s="1">
        <f t="shared" si="2"/>
        <v>42936</v>
      </c>
      <c r="Q9" s="1">
        <v>815170</v>
      </c>
      <c r="R9" s="1"/>
      <c r="S9" s="1"/>
      <c r="T9" s="3"/>
      <c r="U9" s="3"/>
    </row>
    <row r="10" spans="1:21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 s="1">
        <v>95</v>
      </c>
      <c r="I10" s="4">
        <v>81</v>
      </c>
      <c r="J10" s="1">
        <f t="shared" si="0"/>
        <v>14</v>
      </c>
      <c r="K10" s="1">
        <v>34106</v>
      </c>
      <c r="L10" s="1">
        <v>23631</v>
      </c>
      <c r="M10" s="1">
        <v>25150</v>
      </c>
      <c r="N10" s="1">
        <v>32155</v>
      </c>
      <c r="O10" s="1">
        <f t="shared" si="1"/>
        <v>57737</v>
      </c>
      <c r="P10" s="1">
        <f t="shared" si="2"/>
        <v>57305</v>
      </c>
      <c r="Q10" s="1">
        <v>815602</v>
      </c>
      <c r="R10" s="1"/>
      <c r="S10" s="1"/>
      <c r="T10" s="3"/>
      <c r="U10" s="3"/>
    </row>
    <row r="11" spans="1:21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 s="1">
        <v>95</v>
      </c>
      <c r="I11" s="4">
        <v>77</v>
      </c>
      <c r="J11" s="1">
        <f t="shared" si="0"/>
        <v>18</v>
      </c>
      <c r="K11" s="1">
        <v>28390</v>
      </c>
      <c r="L11" s="1">
        <v>22605</v>
      </c>
      <c r="M11" s="1">
        <v>20577</v>
      </c>
      <c r="N11" s="1">
        <v>18381</v>
      </c>
      <c r="O11" s="1">
        <f t="shared" si="1"/>
        <v>50995</v>
      </c>
      <c r="P11" s="1">
        <f t="shared" si="2"/>
        <v>38958</v>
      </c>
      <c r="Q11" s="1">
        <v>827639</v>
      </c>
      <c r="R11" s="1"/>
      <c r="S11" s="1"/>
      <c r="T11" s="3"/>
      <c r="U11" s="3"/>
    </row>
    <row r="12" spans="1:21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 s="4">
        <v>160</v>
      </c>
      <c r="I12" s="4">
        <v>73</v>
      </c>
      <c r="J12" s="1">
        <f t="shared" si="0"/>
        <v>87</v>
      </c>
      <c r="K12" s="1">
        <v>40250</v>
      </c>
      <c r="L12" s="1">
        <v>27443</v>
      </c>
      <c r="M12" s="1">
        <v>32300</v>
      </c>
      <c r="N12" s="1">
        <v>24096</v>
      </c>
      <c r="O12" s="1">
        <f t="shared" si="1"/>
        <v>67693</v>
      </c>
      <c r="P12" s="1">
        <f t="shared" si="2"/>
        <v>56396</v>
      </c>
      <c r="Q12" s="1">
        <v>808226</v>
      </c>
      <c r="R12" s="1"/>
      <c r="S12" s="1"/>
      <c r="T12" s="3"/>
      <c r="U12" s="3"/>
    </row>
    <row r="13" spans="1:21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 s="4">
        <v>160</v>
      </c>
      <c r="I13" s="4">
        <v>71</v>
      </c>
      <c r="J13">
        <f t="shared" si="0"/>
        <v>89</v>
      </c>
      <c r="K13">
        <v>29267</v>
      </c>
      <c r="L13">
        <v>21210</v>
      </c>
      <c r="M13">
        <v>23822</v>
      </c>
      <c r="N13">
        <v>15197</v>
      </c>
      <c r="O13">
        <f t="shared" si="1"/>
        <v>50477</v>
      </c>
      <c r="P13">
        <f t="shared" si="2"/>
        <v>39019</v>
      </c>
      <c r="Q13">
        <v>819684</v>
      </c>
      <c r="T13" s="5"/>
      <c r="U13" s="5"/>
    </row>
    <row r="14" spans="1:21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 s="4">
        <v>160</v>
      </c>
      <c r="I14" s="4">
        <v>68</v>
      </c>
      <c r="J14">
        <f t="shared" si="0"/>
        <v>92</v>
      </c>
      <c r="K14">
        <v>37023</v>
      </c>
      <c r="L14">
        <v>25296</v>
      </c>
      <c r="M14">
        <v>28001</v>
      </c>
      <c r="N14">
        <v>15421</v>
      </c>
      <c r="O14">
        <f t="shared" si="1"/>
        <v>62319</v>
      </c>
      <c r="P14">
        <f t="shared" si="2"/>
        <v>43422</v>
      </c>
      <c r="Q14">
        <v>838581</v>
      </c>
      <c r="T14" s="5"/>
      <c r="U14" s="5"/>
    </row>
    <row r="15" spans="1:21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 s="4">
        <v>160</v>
      </c>
      <c r="I15" s="4">
        <v>74</v>
      </c>
      <c r="J15">
        <f t="shared" si="0"/>
        <v>86</v>
      </c>
      <c r="K15">
        <v>34606</v>
      </c>
      <c r="L15">
        <v>24327</v>
      </c>
      <c r="M15">
        <v>22898</v>
      </c>
      <c r="N15">
        <v>14842</v>
      </c>
      <c r="O15">
        <f t="shared" si="1"/>
        <v>58933</v>
      </c>
      <c r="P15">
        <f t="shared" si="2"/>
        <v>37740</v>
      </c>
      <c r="Q15">
        <v>859774</v>
      </c>
      <c r="T15" s="5"/>
      <c r="U15" s="5"/>
    </row>
    <row r="16" spans="1:21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 s="4">
        <v>160</v>
      </c>
      <c r="I16" s="4">
        <v>76</v>
      </c>
      <c r="J16">
        <f t="shared" si="0"/>
        <v>84</v>
      </c>
      <c r="K16">
        <v>43279</v>
      </c>
      <c r="L16">
        <v>31671</v>
      </c>
      <c r="M16">
        <v>26801</v>
      </c>
      <c r="N16">
        <v>20521</v>
      </c>
      <c r="O16">
        <f t="shared" si="1"/>
        <v>74950</v>
      </c>
      <c r="P16">
        <f t="shared" si="2"/>
        <v>47322</v>
      </c>
      <c r="Q16">
        <v>887402</v>
      </c>
      <c r="T16" s="5"/>
      <c r="U16" s="5"/>
    </row>
    <row r="17" spans="1:21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 s="4">
        <v>160</v>
      </c>
      <c r="I17" s="4">
        <v>73</v>
      </c>
      <c r="J17">
        <f t="shared" si="0"/>
        <v>87</v>
      </c>
      <c r="K17">
        <v>31699</v>
      </c>
      <c r="L17">
        <v>24012</v>
      </c>
      <c r="M17">
        <v>18228</v>
      </c>
      <c r="N17">
        <v>13027</v>
      </c>
      <c r="O17">
        <f t="shared" si="1"/>
        <v>55711</v>
      </c>
      <c r="P17">
        <f t="shared" si="2"/>
        <v>31255</v>
      </c>
      <c r="Q17">
        <v>911858</v>
      </c>
      <c r="T17" s="5"/>
      <c r="U17" s="5"/>
    </row>
    <row r="18" spans="1:21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 s="4">
        <v>160</v>
      </c>
      <c r="I18" s="4">
        <v>72</v>
      </c>
      <c r="J18">
        <f t="shared" si="0"/>
        <v>88</v>
      </c>
      <c r="K18">
        <v>37675</v>
      </c>
      <c r="L18">
        <v>24488</v>
      </c>
      <c r="M18">
        <v>22655</v>
      </c>
      <c r="N18">
        <v>15941</v>
      </c>
      <c r="O18">
        <f t="shared" si="1"/>
        <v>62163</v>
      </c>
      <c r="P18">
        <f t="shared" si="2"/>
        <v>38596</v>
      </c>
      <c r="Q18">
        <v>935425</v>
      </c>
      <c r="T18" s="5"/>
      <c r="U18" s="5"/>
    </row>
    <row r="19" spans="1:21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 s="4">
        <v>160</v>
      </c>
      <c r="I19" s="4">
        <v>88</v>
      </c>
      <c r="J19">
        <f t="shared" si="0"/>
        <v>72</v>
      </c>
      <c r="K19">
        <v>32295</v>
      </c>
      <c r="L19">
        <v>25568</v>
      </c>
      <c r="M19">
        <v>22585</v>
      </c>
      <c r="N19">
        <v>21266</v>
      </c>
      <c r="O19">
        <f t="shared" si="1"/>
        <v>57863</v>
      </c>
      <c r="P19">
        <f t="shared" si="2"/>
        <v>43851</v>
      </c>
      <c r="Q19">
        <v>949437</v>
      </c>
      <c r="T19" s="5"/>
      <c r="U19" s="5"/>
    </row>
    <row r="20" spans="1:21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 s="4">
        <v>160</v>
      </c>
      <c r="I20" s="4">
        <v>83</v>
      </c>
      <c r="J20">
        <f t="shared" si="0"/>
        <v>77</v>
      </c>
      <c r="K20">
        <v>29400</v>
      </c>
      <c r="L20">
        <v>27150</v>
      </c>
      <c r="M20">
        <v>39562</v>
      </c>
      <c r="N20">
        <v>18288</v>
      </c>
      <c r="O20">
        <f t="shared" si="1"/>
        <v>56550</v>
      </c>
      <c r="P20">
        <f t="shared" si="2"/>
        <v>57850</v>
      </c>
      <c r="Q20">
        <v>948137</v>
      </c>
      <c r="T20" s="5"/>
      <c r="U20" s="5"/>
    </row>
    <row r="21" spans="1:21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 s="4">
        <v>160</v>
      </c>
      <c r="I21" s="4">
        <v>78</v>
      </c>
      <c r="J21">
        <f t="shared" si="0"/>
        <v>82</v>
      </c>
      <c r="K21">
        <v>31401</v>
      </c>
      <c r="L21">
        <v>32438</v>
      </c>
      <c r="M21">
        <v>38514</v>
      </c>
      <c r="N21">
        <v>22598</v>
      </c>
      <c r="O21">
        <f t="shared" si="1"/>
        <v>63839</v>
      </c>
      <c r="P21">
        <f t="shared" si="2"/>
        <v>61112</v>
      </c>
      <c r="Q21">
        <v>950864</v>
      </c>
      <c r="T21" s="5"/>
      <c r="U21" s="5"/>
    </row>
    <row r="22" spans="1:21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 s="4">
        <v>160</v>
      </c>
      <c r="I22">
        <v>73</v>
      </c>
      <c r="J22">
        <f t="shared" si="0"/>
        <v>87</v>
      </c>
      <c r="K22">
        <v>31064</v>
      </c>
      <c r="L22">
        <v>30149</v>
      </c>
      <c r="M22">
        <v>36405</v>
      </c>
      <c r="N22">
        <v>22792</v>
      </c>
      <c r="O22">
        <f t="shared" si="1"/>
        <v>61213</v>
      </c>
      <c r="P22">
        <f t="shared" si="2"/>
        <v>59197</v>
      </c>
      <c r="Q22">
        <v>952862</v>
      </c>
      <c r="T22" s="5"/>
      <c r="U22" s="5"/>
    </row>
    <row r="23" spans="1:21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 s="4">
        <v>160</v>
      </c>
      <c r="I23">
        <v>63</v>
      </c>
      <c r="J23">
        <f t="shared" si="0"/>
        <v>97</v>
      </c>
      <c r="K23">
        <v>38239</v>
      </c>
      <c r="L23">
        <v>30071</v>
      </c>
      <c r="M23">
        <v>31920</v>
      </c>
      <c r="N23">
        <v>19320</v>
      </c>
      <c r="O23">
        <f t="shared" si="1"/>
        <v>68310</v>
      </c>
      <c r="P23">
        <f t="shared" si="2"/>
        <v>51240</v>
      </c>
      <c r="Q23">
        <v>969932</v>
      </c>
      <c r="T23" s="5"/>
      <c r="U23" s="5"/>
    </row>
    <row r="24" spans="1:21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 s="4">
        <v>160</v>
      </c>
      <c r="I24">
        <v>71</v>
      </c>
      <c r="J24">
        <f t="shared" si="0"/>
        <v>89</v>
      </c>
      <c r="K24">
        <v>44405</v>
      </c>
      <c r="L24">
        <v>33488</v>
      </c>
      <c r="M24">
        <v>45426</v>
      </c>
      <c r="N24">
        <v>28800</v>
      </c>
      <c r="O24">
        <f t="shared" si="1"/>
        <v>77893</v>
      </c>
      <c r="P24">
        <f t="shared" si="2"/>
        <v>74226</v>
      </c>
      <c r="Q24">
        <v>973599</v>
      </c>
      <c r="T24" s="5"/>
      <c r="U24" s="5"/>
    </row>
    <row r="25" spans="1:21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 s="4">
        <v>160</v>
      </c>
      <c r="I25">
        <v>71</v>
      </c>
      <c r="J25">
        <f t="shared" si="0"/>
        <v>89</v>
      </c>
      <c r="K25">
        <v>32570</v>
      </c>
      <c r="L25">
        <v>26458</v>
      </c>
      <c r="M25">
        <v>41646</v>
      </c>
      <c r="N25">
        <v>23071</v>
      </c>
      <c r="O25">
        <f t="shared" si="1"/>
        <v>59028</v>
      </c>
      <c r="P25">
        <f t="shared" si="2"/>
        <v>64717</v>
      </c>
      <c r="Q25">
        <v>967910</v>
      </c>
      <c r="T25" s="5"/>
      <c r="U25" s="5"/>
    </row>
    <row r="26" spans="1:21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 s="4">
        <v>160</v>
      </c>
      <c r="I26">
        <v>66</v>
      </c>
      <c r="J26">
        <f t="shared" si="0"/>
        <v>94</v>
      </c>
      <c r="K26">
        <v>38636</v>
      </c>
      <c r="L26">
        <v>30364</v>
      </c>
      <c r="M26">
        <v>37389</v>
      </c>
      <c r="N26">
        <v>29447</v>
      </c>
      <c r="O26">
        <f t="shared" si="1"/>
        <v>69000</v>
      </c>
      <c r="P26">
        <f t="shared" si="2"/>
        <v>66836</v>
      </c>
      <c r="Q26">
        <v>970074</v>
      </c>
      <c r="T26" s="5"/>
      <c r="U26" s="5"/>
    </row>
    <row r="27" spans="1:21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 s="4">
        <v>160</v>
      </c>
      <c r="I27">
        <v>65</v>
      </c>
      <c r="J27">
        <f t="shared" si="0"/>
        <v>95</v>
      </c>
      <c r="K27">
        <v>36436</v>
      </c>
      <c r="L27">
        <v>26690</v>
      </c>
      <c r="M27">
        <v>31540</v>
      </c>
      <c r="N27">
        <v>20052</v>
      </c>
      <c r="O27">
        <f t="shared" si="1"/>
        <v>63126</v>
      </c>
      <c r="P27">
        <f t="shared" si="2"/>
        <v>51592</v>
      </c>
      <c r="Q27">
        <v>981608</v>
      </c>
      <c r="T27" s="5"/>
      <c r="U27" s="5"/>
    </row>
    <row r="28" spans="1:21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 s="4">
        <v>160</v>
      </c>
      <c r="I28">
        <v>69</v>
      </c>
      <c r="J28">
        <f t="shared" si="0"/>
        <v>91</v>
      </c>
      <c r="K28">
        <v>44303</v>
      </c>
      <c r="L28">
        <v>31997</v>
      </c>
      <c r="M28">
        <v>42176</v>
      </c>
      <c r="N28">
        <v>22047</v>
      </c>
      <c r="O28">
        <f t="shared" si="1"/>
        <v>76300</v>
      </c>
      <c r="P28">
        <f t="shared" si="2"/>
        <v>64223</v>
      </c>
      <c r="Q28">
        <v>993685</v>
      </c>
      <c r="T28" s="5"/>
      <c r="U28" s="5"/>
    </row>
    <row r="29" spans="1:21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 s="4">
        <v>160</v>
      </c>
      <c r="I29">
        <v>75</v>
      </c>
      <c r="J29">
        <f t="shared" si="0"/>
        <v>85</v>
      </c>
      <c r="K29">
        <v>38545</v>
      </c>
      <c r="L29">
        <v>26515</v>
      </c>
      <c r="M29">
        <v>34580</v>
      </c>
      <c r="N29">
        <v>18638</v>
      </c>
      <c r="O29">
        <f t="shared" si="1"/>
        <v>65060</v>
      </c>
      <c r="P29">
        <f t="shared" si="2"/>
        <v>53218</v>
      </c>
      <c r="Q29">
        <v>1005527</v>
      </c>
      <c r="T29" s="5"/>
      <c r="U29" s="5"/>
    </row>
    <row r="30" spans="1:21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 s="4">
        <v>160</v>
      </c>
      <c r="I30" s="4">
        <v>75</v>
      </c>
      <c r="J30">
        <f t="shared" si="0"/>
        <v>85</v>
      </c>
      <c r="K30">
        <v>33945</v>
      </c>
      <c r="L30">
        <v>28200</v>
      </c>
      <c r="M30">
        <v>34601</v>
      </c>
      <c r="N30">
        <v>24538</v>
      </c>
      <c r="O30">
        <f t="shared" si="1"/>
        <v>62145</v>
      </c>
      <c r="P30">
        <f t="shared" si="2"/>
        <v>59139</v>
      </c>
      <c r="Q30">
        <v>1008533</v>
      </c>
      <c r="T30" s="5"/>
      <c r="U30" s="5"/>
    </row>
    <row r="31" spans="1:21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 s="4">
        <v>160</v>
      </c>
      <c r="I31" s="4">
        <v>86</v>
      </c>
      <c r="J31">
        <f t="shared" si="0"/>
        <v>74</v>
      </c>
      <c r="K31">
        <v>31643</v>
      </c>
      <c r="L31">
        <v>26785</v>
      </c>
      <c r="M31">
        <v>28504</v>
      </c>
      <c r="N31">
        <v>23239</v>
      </c>
      <c r="O31">
        <f t="shared" si="1"/>
        <v>58428</v>
      </c>
      <c r="P31">
        <f t="shared" si="2"/>
        <v>51743</v>
      </c>
      <c r="Q31">
        <v>1015218</v>
      </c>
      <c r="T31" s="5"/>
      <c r="U31" s="5"/>
    </row>
    <row r="32" spans="1:21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 s="4">
        <v>160</v>
      </c>
      <c r="I32" s="4">
        <v>84</v>
      </c>
      <c r="J32">
        <f t="shared" si="0"/>
        <v>76</v>
      </c>
      <c r="K32">
        <v>36925</v>
      </c>
      <c r="L32">
        <v>29988</v>
      </c>
      <c r="M32">
        <v>35085</v>
      </c>
      <c r="N32">
        <v>47179</v>
      </c>
      <c r="O32">
        <f t="shared" si="1"/>
        <v>66913</v>
      </c>
      <c r="P32">
        <f t="shared" si="2"/>
        <v>82264</v>
      </c>
      <c r="Q32">
        <v>999867</v>
      </c>
      <c r="T32" s="5"/>
      <c r="U32" s="5"/>
    </row>
    <row r="33" spans="1:21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 s="4">
        <v>160</v>
      </c>
      <c r="I33" s="4">
        <v>86</v>
      </c>
      <c r="J33">
        <f t="shared" si="0"/>
        <v>74</v>
      </c>
      <c r="K33">
        <v>34298</v>
      </c>
      <c r="L33">
        <v>28907</v>
      </c>
      <c r="M33">
        <v>30802</v>
      </c>
      <c r="N33">
        <v>23591</v>
      </c>
      <c r="O33">
        <f t="shared" si="1"/>
        <v>63205</v>
      </c>
      <c r="P33">
        <f t="shared" si="2"/>
        <v>54393</v>
      </c>
      <c r="Q33">
        <v>1008679</v>
      </c>
      <c r="T33" s="5"/>
      <c r="U33" s="5"/>
    </row>
    <row r="34" spans="1:21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 s="4">
        <v>160</v>
      </c>
      <c r="I34" s="4">
        <v>87</v>
      </c>
      <c r="J34">
        <f t="shared" si="0"/>
        <v>73</v>
      </c>
      <c r="K34">
        <v>35241</v>
      </c>
      <c r="L34">
        <v>28759</v>
      </c>
      <c r="M34">
        <v>32996</v>
      </c>
      <c r="N34">
        <v>26328</v>
      </c>
      <c r="O34">
        <f t="shared" si="1"/>
        <v>64000</v>
      </c>
      <c r="P34">
        <f t="shared" si="2"/>
        <v>59324</v>
      </c>
      <c r="Q34">
        <v>1013355</v>
      </c>
      <c r="T34" s="5"/>
      <c r="U34" s="5"/>
    </row>
    <row r="35" spans="1:21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 s="4">
        <v>160</v>
      </c>
      <c r="I35" s="4">
        <v>87</v>
      </c>
      <c r="J35">
        <f t="shared" si="0"/>
        <v>73</v>
      </c>
      <c r="K35">
        <v>37264</v>
      </c>
      <c r="L35">
        <v>28268</v>
      </c>
      <c r="M35">
        <v>29696</v>
      </c>
      <c r="N35">
        <v>26784</v>
      </c>
      <c r="O35">
        <f t="shared" si="1"/>
        <v>65532</v>
      </c>
      <c r="P35">
        <f t="shared" si="2"/>
        <v>56480</v>
      </c>
      <c r="Q35">
        <v>1022407</v>
      </c>
      <c r="T35" s="5"/>
      <c r="U35" s="5"/>
    </row>
    <row r="36" spans="1:21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 s="4">
        <v>160</v>
      </c>
      <c r="I36" s="4">
        <v>88</v>
      </c>
      <c r="J36">
        <f t="shared" si="0"/>
        <v>72</v>
      </c>
      <c r="K36">
        <v>39025</v>
      </c>
      <c r="L36">
        <v>34162</v>
      </c>
      <c r="M36">
        <v>36149</v>
      </c>
      <c r="N36">
        <v>27363</v>
      </c>
      <c r="O36">
        <f t="shared" si="1"/>
        <v>73187</v>
      </c>
      <c r="P36">
        <f t="shared" si="2"/>
        <v>63512</v>
      </c>
      <c r="Q36">
        <v>1032082</v>
      </c>
      <c r="T36" s="5"/>
      <c r="U36" s="5"/>
    </row>
    <row r="37" spans="1:21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 s="4">
        <v>160</v>
      </c>
      <c r="I37" s="4">
        <v>82</v>
      </c>
      <c r="J37">
        <f t="shared" si="0"/>
        <v>78</v>
      </c>
      <c r="K37">
        <v>34625</v>
      </c>
      <c r="L37">
        <v>34196</v>
      </c>
      <c r="M37">
        <v>30829</v>
      </c>
      <c r="N37">
        <v>26676</v>
      </c>
      <c r="O37">
        <f t="shared" si="1"/>
        <v>68821</v>
      </c>
      <c r="P37">
        <f t="shared" si="2"/>
        <v>57505</v>
      </c>
      <c r="Q37">
        <v>1043398</v>
      </c>
      <c r="T37" s="5"/>
      <c r="U37" s="5"/>
    </row>
    <row r="38" spans="1:21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 s="4">
        <v>160</v>
      </c>
      <c r="I38" s="4">
        <v>90</v>
      </c>
      <c r="J38">
        <f t="shared" ref="J38:J67" si="3">H38-I38</f>
        <v>70</v>
      </c>
      <c r="K38">
        <v>38095</v>
      </c>
      <c r="L38">
        <v>28372</v>
      </c>
      <c r="M38">
        <v>39276</v>
      </c>
      <c r="N38">
        <v>29230</v>
      </c>
      <c r="O38">
        <f t="shared" ref="O38:O67" si="4">K38+L38</f>
        <v>66467</v>
      </c>
      <c r="P38">
        <f t="shared" ref="P38:P67" si="5">M38+N38</f>
        <v>68506</v>
      </c>
      <c r="Q38">
        <v>1041359</v>
      </c>
      <c r="T38" s="5"/>
      <c r="U38" s="5"/>
    </row>
    <row r="39" spans="1:21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 s="4">
        <v>160</v>
      </c>
      <c r="I39" s="4">
        <v>90</v>
      </c>
      <c r="J39">
        <f t="shared" si="3"/>
        <v>70</v>
      </c>
      <c r="K39">
        <v>29785</v>
      </c>
      <c r="L39">
        <v>32140</v>
      </c>
      <c r="M39">
        <v>38628</v>
      </c>
      <c r="N39">
        <v>26467</v>
      </c>
      <c r="O39">
        <f t="shared" si="4"/>
        <v>61925</v>
      </c>
      <c r="P39">
        <f t="shared" si="5"/>
        <v>65095</v>
      </c>
      <c r="Q39">
        <v>1038189</v>
      </c>
      <c r="T39" s="5"/>
      <c r="U39" s="5"/>
    </row>
    <row r="40" spans="1:21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 s="4">
        <v>160</v>
      </c>
      <c r="I40" s="4">
        <v>84</v>
      </c>
      <c r="J40">
        <f t="shared" si="3"/>
        <v>76</v>
      </c>
      <c r="K40">
        <v>40629</v>
      </c>
      <c r="L40">
        <v>43083</v>
      </c>
      <c r="M40">
        <v>61378</v>
      </c>
      <c r="N40">
        <v>41995</v>
      </c>
      <c r="O40">
        <f t="shared" si="4"/>
        <v>83712</v>
      </c>
      <c r="P40">
        <f t="shared" si="5"/>
        <v>103373</v>
      </c>
      <c r="Q40">
        <v>1018528</v>
      </c>
      <c r="T40" s="5"/>
      <c r="U40" s="5"/>
    </row>
    <row r="41" spans="1:21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 s="4">
        <v>160</v>
      </c>
      <c r="I41" s="4">
        <v>80</v>
      </c>
      <c r="J41">
        <f t="shared" si="3"/>
        <v>80</v>
      </c>
      <c r="K41">
        <v>36218</v>
      </c>
      <c r="L41">
        <v>32720</v>
      </c>
      <c r="M41">
        <v>45083</v>
      </c>
      <c r="N41">
        <v>28237</v>
      </c>
      <c r="O41">
        <f t="shared" si="4"/>
        <v>68938</v>
      </c>
      <c r="P41">
        <f t="shared" si="5"/>
        <v>73320</v>
      </c>
      <c r="Q41">
        <v>1014146</v>
      </c>
      <c r="T41" s="5"/>
      <c r="U41" s="5"/>
    </row>
    <row r="42" spans="1:21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 s="4">
        <v>160</v>
      </c>
      <c r="I42" s="4">
        <v>82</v>
      </c>
      <c r="J42">
        <f t="shared" si="3"/>
        <v>78</v>
      </c>
      <c r="K42">
        <v>33105</v>
      </c>
      <c r="L42">
        <v>27997</v>
      </c>
      <c r="M42">
        <v>36100</v>
      </c>
      <c r="N42">
        <v>21467</v>
      </c>
      <c r="O42">
        <f t="shared" si="4"/>
        <v>61102</v>
      </c>
      <c r="P42">
        <f t="shared" si="5"/>
        <v>57567</v>
      </c>
      <c r="Q42">
        <v>1017681</v>
      </c>
      <c r="T42" s="5"/>
      <c r="U42" s="5"/>
    </row>
    <row r="43" spans="1:21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 s="4">
        <v>160</v>
      </c>
      <c r="I43" s="4">
        <v>79</v>
      </c>
      <c r="J43">
        <f t="shared" si="3"/>
        <v>81</v>
      </c>
      <c r="K43">
        <v>29785</v>
      </c>
      <c r="L43">
        <v>32140</v>
      </c>
      <c r="M43">
        <v>38628</v>
      </c>
      <c r="N43">
        <v>26467</v>
      </c>
      <c r="O43">
        <f t="shared" si="4"/>
        <v>61925</v>
      </c>
      <c r="P43">
        <f t="shared" si="5"/>
        <v>65095</v>
      </c>
      <c r="Q43">
        <v>914933</v>
      </c>
      <c r="T43" s="5"/>
      <c r="U43" s="5"/>
    </row>
    <row r="44" spans="1:21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 s="4">
        <v>160</v>
      </c>
      <c r="I44" s="4">
        <v>75</v>
      </c>
      <c r="J44">
        <f t="shared" si="3"/>
        <v>85</v>
      </c>
      <c r="K44">
        <v>41820</v>
      </c>
      <c r="L44">
        <v>45723</v>
      </c>
      <c r="M44">
        <v>38658</v>
      </c>
      <c r="N44">
        <v>47320</v>
      </c>
      <c r="O44">
        <f t="shared" si="4"/>
        <v>87543</v>
      </c>
      <c r="P44">
        <f t="shared" si="5"/>
        <v>85978</v>
      </c>
      <c r="Q44">
        <v>916498</v>
      </c>
      <c r="T44" s="5"/>
      <c r="U44" s="5"/>
    </row>
    <row r="45" spans="1:21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 s="4">
        <v>160</v>
      </c>
      <c r="I45" s="4">
        <v>74</v>
      </c>
      <c r="J45">
        <f t="shared" si="3"/>
        <v>86</v>
      </c>
      <c r="K45">
        <v>29136</v>
      </c>
      <c r="L45">
        <v>33910</v>
      </c>
      <c r="M45">
        <v>28221</v>
      </c>
      <c r="N45">
        <v>32494</v>
      </c>
      <c r="O45">
        <f t="shared" si="4"/>
        <v>63046</v>
      </c>
      <c r="P45">
        <f t="shared" si="5"/>
        <v>60715</v>
      </c>
      <c r="Q45">
        <v>918829</v>
      </c>
      <c r="T45" s="5"/>
      <c r="U45" s="5"/>
    </row>
    <row r="46" spans="1:21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 s="4">
        <v>160</v>
      </c>
      <c r="I46" s="4">
        <v>70</v>
      </c>
      <c r="J46">
        <f t="shared" si="3"/>
        <v>90</v>
      </c>
      <c r="K46">
        <v>30583</v>
      </c>
      <c r="L46">
        <v>35325</v>
      </c>
      <c r="M46">
        <v>35456</v>
      </c>
      <c r="N46">
        <v>36243</v>
      </c>
      <c r="O46">
        <f t="shared" si="4"/>
        <v>65908</v>
      </c>
      <c r="P46">
        <f t="shared" si="5"/>
        <v>71699</v>
      </c>
      <c r="Q46">
        <v>913038</v>
      </c>
      <c r="T46" s="5"/>
      <c r="U46" s="5"/>
    </row>
    <row r="47" spans="1:21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 s="4">
        <v>160</v>
      </c>
      <c r="I47" s="4">
        <v>78</v>
      </c>
      <c r="J47">
        <f t="shared" si="3"/>
        <v>82</v>
      </c>
      <c r="K47">
        <v>31597</v>
      </c>
      <c r="L47">
        <v>39374</v>
      </c>
      <c r="M47">
        <v>28518</v>
      </c>
      <c r="N47">
        <v>35896</v>
      </c>
      <c r="O47">
        <f t="shared" si="4"/>
        <v>70971</v>
      </c>
      <c r="P47">
        <f t="shared" si="5"/>
        <v>64414</v>
      </c>
      <c r="Q47">
        <v>919595</v>
      </c>
      <c r="T47" s="5"/>
      <c r="U47" s="5"/>
    </row>
    <row r="48" spans="1:21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 s="4">
        <v>160</v>
      </c>
      <c r="I48" s="4">
        <v>77</v>
      </c>
      <c r="J48" s="10">
        <f t="shared" si="3"/>
        <v>83</v>
      </c>
      <c r="K48">
        <v>38148</v>
      </c>
      <c r="L48">
        <v>40873</v>
      </c>
      <c r="M48">
        <v>35701</v>
      </c>
      <c r="N48">
        <v>37831</v>
      </c>
      <c r="O48" s="10">
        <f t="shared" si="4"/>
        <v>79021</v>
      </c>
      <c r="P48" s="10">
        <f t="shared" si="5"/>
        <v>73532</v>
      </c>
      <c r="Q48">
        <v>925084</v>
      </c>
      <c r="T48" s="5"/>
      <c r="U48" s="5"/>
    </row>
    <row r="49" spans="1:21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 s="10">
        <f>$B$134+$B$135*A49+$B$136*B49+$B$137*C49+$B$138*D49</f>
        <v>177.33333333333331</v>
      </c>
      <c r="I49" s="10">
        <f>$N$134+$N$135*A49+$N$136*B49+$N$137*C49+$N$138*D49</f>
        <v>79.506666666666675</v>
      </c>
      <c r="J49" s="10">
        <f t="shared" si="3"/>
        <v>97.82666666666664</v>
      </c>
      <c r="K49" s="10">
        <f>$B$88+$B$89*A49+$B$90*B49+$B$91*C49+$B$92*D49</f>
        <v>33355.439999999995</v>
      </c>
      <c r="L49" s="10">
        <f>$O$88+$O$89*A49+$O$90*B49+$O$91*C49+$O$92*D49</f>
        <v>36307.359999999993</v>
      </c>
      <c r="M49" s="10">
        <f>$B$112+$B$113*A49+$B$114*B49+C49*$B$115+D49*$B$116</f>
        <v>39268.400000000001</v>
      </c>
      <c r="N49" s="10">
        <f>$N$112+$N$113*A49+$N$114*B49+C49*$N$115+D49*$N$116</f>
        <v>32236.546666666662</v>
      </c>
      <c r="O49" s="10">
        <f t="shared" si="4"/>
        <v>69662.799999999988</v>
      </c>
      <c r="P49" s="10">
        <f t="shared" si="5"/>
        <v>71504.946666666656</v>
      </c>
      <c r="Q49" s="10">
        <f>Q48+O49-P49</f>
        <v>923241.85333333339</v>
      </c>
      <c r="T49" s="5"/>
      <c r="U49" s="5"/>
    </row>
    <row r="50" spans="1:21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 s="10">
        <f t="shared" ref="H50:H67" si="6">$B$134+$B$135*A50+$B$136*B50+$B$137*C50+$B$138*D50</f>
        <v>174.18181818181816</v>
      </c>
      <c r="I50" s="10">
        <f t="shared" ref="I50:I67" si="7">$N$134+$N$135*A50+$N$136*B50+$N$137*C50+$N$138*D50</f>
        <v>78.989090909090919</v>
      </c>
      <c r="J50" s="10">
        <f t="shared" si="3"/>
        <v>95.19272727272724</v>
      </c>
      <c r="K50" s="10">
        <f t="shared" ref="K50:K67" si="8">$B$88+$B$89*A50+$B$90*B50+$B$91*C50+$B$92*D50</f>
        <v>35241.570909090908</v>
      </c>
      <c r="L50" s="10">
        <f t="shared" ref="L50:L67" si="9">$O$88+$O$89*A50+$O$90*B50+$O$91*C50+$O$92*D50</f>
        <v>36229.120000000003</v>
      </c>
      <c r="M50" s="10">
        <f t="shared" ref="M50:M67" si="10">$B$112+$B$113*A50+$B$114*B50+C50*$B$115+D50*$B$116</f>
        <v>40628.836363636365</v>
      </c>
      <c r="N50" s="10">
        <f t="shared" ref="N50:N67" si="11">$N$112+$N$113*A50+$N$114*B50+C50*$N$115+D50*$N$116</f>
        <v>35361.832727272726</v>
      </c>
      <c r="O50" s="10">
        <f t="shared" si="4"/>
        <v>71470.690909090918</v>
      </c>
      <c r="P50" s="10">
        <f t="shared" si="5"/>
        <v>75990.669090909098</v>
      </c>
      <c r="Q50" s="10">
        <f t="shared" ref="Q50:Q67" si="12">Q49+O50-P50</f>
        <v>918721.87515151524</v>
      </c>
      <c r="T50" s="5"/>
      <c r="U50" s="5"/>
    </row>
    <row r="51" spans="1:21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 s="10">
        <f t="shared" si="6"/>
        <v>174.18181818181819</v>
      </c>
      <c r="I51" s="10">
        <f t="shared" si="7"/>
        <v>81.080000000000013</v>
      </c>
      <c r="J51" s="10">
        <f t="shared" si="3"/>
        <v>93.101818181818174</v>
      </c>
      <c r="K51" s="10">
        <f t="shared" si="8"/>
        <v>33141.207272727268</v>
      </c>
      <c r="L51" s="10">
        <f t="shared" si="9"/>
        <v>36774.665454545451</v>
      </c>
      <c r="M51" s="10">
        <f t="shared" si="10"/>
        <v>36786.199999999997</v>
      </c>
      <c r="N51" s="10">
        <f t="shared" si="11"/>
        <v>33400.28727272727</v>
      </c>
      <c r="O51" s="10">
        <f t="shared" si="4"/>
        <v>69915.872727272712</v>
      </c>
      <c r="P51" s="10">
        <f t="shared" si="5"/>
        <v>70186.487272727274</v>
      </c>
      <c r="Q51" s="10">
        <f t="shared" si="12"/>
        <v>918451.26060606062</v>
      </c>
      <c r="T51" s="5"/>
      <c r="U51" s="5"/>
    </row>
    <row r="52" spans="1:21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 s="10">
        <f t="shared" si="6"/>
        <v>180.09090909090907</v>
      </c>
      <c r="I52" s="10">
        <f t="shared" si="7"/>
        <v>80.443636363636372</v>
      </c>
      <c r="J52" s="10">
        <f t="shared" si="3"/>
        <v>99.647272727272693</v>
      </c>
      <c r="K52" s="10">
        <f t="shared" si="8"/>
        <v>39644.207272727268</v>
      </c>
      <c r="L52" s="10">
        <f t="shared" si="9"/>
        <v>42355.665454545444</v>
      </c>
      <c r="M52" s="10">
        <f t="shared" si="10"/>
        <v>46531.836363636365</v>
      </c>
      <c r="N52" s="10">
        <f t="shared" si="11"/>
        <v>41352.741818181814</v>
      </c>
      <c r="O52" s="10">
        <f t="shared" si="4"/>
        <v>81999.872727272712</v>
      </c>
      <c r="P52" s="10">
        <f t="shared" si="5"/>
        <v>87884.578181818186</v>
      </c>
      <c r="Q52" s="10">
        <f t="shared" si="12"/>
        <v>912566.55515151517</v>
      </c>
      <c r="T52" s="5"/>
      <c r="U52" s="5"/>
    </row>
    <row r="53" spans="1:21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 s="10">
        <f t="shared" si="6"/>
        <v>181.66666666666666</v>
      </c>
      <c r="I53" s="10">
        <f t="shared" si="7"/>
        <v>79.853333333333339</v>
      </c>
      <c r="J53" s="10">
        <f t="shared" si="3"/>
        <v>101.81333333333332</v>
      </c>
      <c r="K53" s="10">
        <f t="shared" si="8"/>
        <v>33404.610909090909</v>
      </c>
      <c r="L53" s="10">
        <f t="shared" si="9"/>
        <v>37786.789090909086</v>
      </c>
      <c r="M53" s="10">
        <f t="shared" si="10"/>
        <v>40653.509090909094</v>
      </c>
      <c r="N53" s="10">
        <f t="shared" si="11"/>
        <v>34067.06424242424</v>
      </c>
      <c r="O53" s="10">
        <f t="shared" si="4"/>
        <v>71191.399999999994</v>
      </c>
      <c r="P53" s="10">
        <f t="shared" si="5"/>
        <v>74720.573333333334</v>
      </c>
      <c r="Q53" s="10">
        <f t="shared" si="12"/>
        <v>909037.38181818184</v>
      </c>
      <c r="T53" s="5"/>
      <c r="U53" s="5"/>
    </row>
    <row r="54" spans="1:21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 s="10">
        <f t="shared" si="6"/>
        <v>178.5151515151515</v>
      </c>
      <c r="I54" s="10">
        <f t="shared" si="7"/>
        <v>79.335757575757583</v>
      </c>
      <c r="J54" s="10">
        <f t="shared" si="3"/>
        <v>99.179393939393918</v>
      </c>
      <c r="K54" s="10">
        <f t="shared" si="8"/>
        <v>35290.741818181814</v>
      </c>
      <c r="L54" s="10">
        <f t="shared" si="9"/>
        <v>37708.549090909095</v>
      </c>
      <c r="M54" s="10">
        <f t="shared" si="10"/>
        <v>42013.94545454545</v>
      </c>
      <c r="N54" s="10">
        <f t="shared" si="11"/>
        <v>37192.350303030304</v>
      </c>
      <c r="O54" s="10">
        <f t="shared" si="4"/>
        <v>72999.290909090909</v>
      </c>
      <c r="P54" s="10">
        <f t="shared" si="5"/>
        <v>79206.295757575746</v>
      </c>
      <c r="Q54" s="10">
        <f t="shared" si="12"/>
        <v>902830.37696969695</v>
      </c>
      <c r="T54" s="5"/>
      <c r="U54" s="5"/>
    </row>
    <row r="55" spans="1:21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 s="10">
        <f t="shared" si="6"/>
        <v>178.5151515151515</v>
      </c>
      <c r="I55" s="10">
        <f t="shared" si="7"/>
        <v>81.426666666666677</v>
      </c>
      <c r="J55" s="10">
        <f t="shared" si="3"/>
        <v>97.088484848484825</v>
      </c>
      <c r="K55" s="10">
        <f t="shared" si="8"/>
        <v>33190.378181818181</v>
      </c>
      <c r="L55" s="10">
        <f t="shared" si="9"/>
        <v>38254.094545454544</v>
      </c>
      <c r="M55" s="10">
        <f t="shared" si="10"/>
        <v>38171.30909090909</v>
      </c>
      <c r="N55" s="10">
        <f t="shared" si="11"/>
        <v>35230.804848484848</v>
      </c>
      <c r="O55" s="10">
        <f t="shared" si="4"/>
        <v>71444.472727272718</v>
      </c>
      <c r="P55" s="10">
        <f t="shared" si="5"/>
        <v>73402.113939393937</v>
      </c>
      <c r="Q55" s="10">
        <f t="shared" si="12"/>
        <v>900872.73575757572</v>
      </c>
      <c r="T55" s="5"/>
      <c r="U55" s="5"/>
    </row>
    <row r="56" spans="1:21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 s="10">
        <f t="shared" si="6"/>
        <v>184.42424242424241</v>
      </c>
      <c r="I56" s="10">
        <f t="shared" si="7"/>
        <v>80.790303030303036</v>
      </c>
      <c r="J56" s="10">
        <f t="shared" si="3"/>
        <v>103.63393939393937</v>
      </c>
      <c r="K56" s="10">
        <f t="shared" si="8"/>
        <v>39693.378181818181</v>
      </c>
      <c r="L56" s="10">
        <f t="shared" si="9"/>
        <v>43835.094545454536</v>
      </c>
      <c r="M56" s="10">
        <f t="shared" si="10"/>
        <v>47916.945454545457</v>
      </c>
      <c r="N56" s="10">
        <f t="shared" si="11"/>
        <v>43183.259393939392</v>
      </c>
      <c r="O56" s="10">
        <f t="shared" si="4"/>
        <v>83528.472727272718</v>
      </c>
      <c r="P56" s="10">
        <f t="shared" si="5"/>
        <v>91100.204848484849</v>
      </c>
      <c r="Q56" s="10">
        <f t="shared" si="12"/>
        <v>893301.00363636366</v>
      </c>
      <c r="T56" s="5"/>
      <c r="U56" s="5"/>
    </row>
    <row r="57" spans="1:21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 s="10">
        <f t="shared" si="6"/>
        <v>186</v>
      </c>
      <c r="I57" s="10">
        <f t="shared" si="7"/>
        <v>80.2</v>
      </c>
      <c r="J57" s="10">
        <f t="shared" si="3"/>
        <v>105.8</v>
      </c>
      <c r="K57" s="10">
        <f t="shared" si="8"/>
        <v>33453.781818181815</v>
      </c>
      <c r="L57" s="10">
        <f t="shared" si="9"/>
        <v>39266.218181818178</v>
      </c>
      <c r="M57" s="10">
        <f t="shared" si="10"/>
        <v>42038.618181818179</v>
      </c>
      <c r="N57" s="10">
        <f t="shared" si="11"/>
        <v>35897.581818181818</v>
      </c>
      <c r="O57" s="10">
        <f t="shared" si="4"/>
        <v>72720</v>
      </c>
      <c r="P57" s="10">
        <f t="shared" si="5"/>
        <v>77936.2</v>
      </c>
      <c r="Q57" s="10">
        <f t="shared" si="12"/>
        <v>888084.80363636371</v>
      </c>
      <c r="T57" s="5"/>
      <c r="U57" s="5"/>
    </row>
    <row r="58" spans="1:21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 s="10">
        <f t="shared" si="6"/>
        <v>182.84848484848482</v>
      </c>
      <c r="I58" s="10">
        <f t="shared" si="7"/>
        <v>79.682424242424247</v>
      </c>
      <c r="J58" s="10">
        <f t="shared" si="3"/>
        <v>103.16606060606057</v>
      </c>
      <c r="K58" s="10">
        <f t="shared" si="8"/>
        <v>35339.912727272727</v>
      </c>
      <c r="L58" s="10">
        <f t="shared" si="9"/>
        <v>39187.97818181818</v>
      </c>
      <c r="M58" s="10">
        <f t="shared" si="10"/>
        <v>43399.05454545455</v>
      </c>
      <c r="N58" s="10">
        <f t="shared" si="11"/>
        <v>39022.867878787882</v>
      </c>
      <c r="O58" s="10">
        <f t="shared" si="4"/>
        <v>74527.8909090909</v>
      </c>
      <c r="P58" s="10">
        <f t="shared" si="5"/>
        <v>82421.922424242424</v>
      </c>
      <c r="Q58" s="10">
        <f t="shared" si="12"/>
        <v>880190.77212121221</v>
      </c>
      <c r="T58" s="5"/>
      <c r="U58" s="5"/>
    </row>
    <row r="59" spans="1:21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 s="10">
        <f t="shared" si="6"/>
        <v>182.84848484848484</v>
      </c>
      <c r="I59" s="10">
        <f t="shared" si="7"/>
        <v>81.773333333333341</v>
      </c>
      <c r="J59" s="10">
        <f t="shared" si="3"/>
        <v>101.0751515151515</v>
      </c>
      <c r="K59" s="10">
        <f t="shared" si="8"/>
        <v>33239.549090909088</v>
      </c>
      <c r="L59" s="10">
        <f t="shared" si="9"/>
        <v>39733.523636363636</v>
      </c>
      <c r="M59" s="10">
        <f t="shared" si="10"/>
        <v>39556.418181818182</v>
      </c>
      <c r="N59" s="10">
        <f t="shared" si="11"/>
        <v>37061.322424242426</v>
      </c>
      <c r="O59" s="10">
        <f t="shared" si="4"/>
        <v>72973.072727272724</v>
      </c>
      <c r="P59" s="10">
        <f t="shared" si="5"/>
        <v>76617.740606060601</v>
      </c>
      <c r="Q59" s="10">
        <f t="shared" si="12"/>
        <v>876546.10424242436</v>
      </c>
      <c r="T59" s="5"/>
      <c r="U59" s="5"/>
    </row>
    <row r="60" spans="1:21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 s="10">
        <f t="shared" si="6"/>
        <v>188.75757575757575</v>
      </c>
      <c r="I60" s="10">
        <f t="shared" si="7"/>
        <v>81.1369696969697</v>
      </c>
      <c r="J60" s="10">
        <f t="shared" si="3"/>
        <v>107.62060606060605</v>
      </c>
      <c r="K60" s="10">
        <f t="shared" si="8"/>
        <v>39742.549090909088</v>
      </c>
      <c r="L60" s="10">
        <f t="shared" si="9"/>
        <v>45314.523636363629</v>
      </c>
      <c r="M60" s="10">
        <f t="shared" si="10"/>
        <v>49302.054545454543</v>
      </c>
      <c r="N60" s="10">
        <f t="shared" si="11"/>
        <v>45013.77696969697</v>
      </c>
      <c r="O60" s="10">
        <f t="shared" si="4"/>
        <v>85057.072727272724</v>
      </c>
      <c r="P60" s="10">
        <f t="shared" si="5"/>
        <v>94315.831515151513</v>
      </c>
      <c r="Q60" s="10">
        <f t="shared" si="12"/>
        <v>867287.34545454558</v>
      </c>
      <c r="T60" s="5"/>
      <c r="U60" s="5"/>
    </row>
    <row r="61" spans="1:21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 s="10">
        <f t="shared" si="6"/>
        <v>190.33333333333331</v>
      </c>
      <c r="I61" s="10">
        <f t="shared" si="7"/>
        <v>80.546666666666681</v>
      </c>
      <c r="J61" s="10">
        <f t="shared" si="3"/>
        <v>109.78666666666663</v>
      </c>
      <c r="K61" s="10">
        <f t="shared" si="8"/>
        <v>33502.952727272728</v>
      </c>
      <c r="L61" s="10">
        <f t="shared" si="9"/>
        <v>40745.647272727263</v>
      </c>
      <c r="M61" s="10">
        <f t="shared" si="10"/>
        <v>43423.727272727279</v>
      </c>
      <c r="N61" s="10">
        <f t="shared" si="11"/>
        <v>37728.099393939388</v>
      </c>
      <c r="O61" s="10">
        <f t="shared" si="4"/>
        <v>74248.599999999991</v>
      </c>
      <c r="P61" s="10">
        <f t="shared" si="5"/>
        <v>81151.82666666666</v>
      </c>
      <c r="Q61" s="10">
        <f t="shared" si="12"/>
        <v>860384.11878787889</v>
      </c>
      <c r="T61" s="5"/>
      <c r="U61" s="5"/>
    </row>
    <row r="62" spans="1:21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10">
        <f t="shared" si="6"/>
        <v>187.18181818181816</v>
      </c>
      <c r="I62" s="10">
        <f t="shared" si="7"/>
        <v>80.029090909090911</v>
      </c>
      <c r="J62" s="10">
        <f t="shared" si="3"/>
        <v>107.15272727272725</v>
      </c>
      <c r="K62" s="10">
        <f t="shared" si="8"/>
        <v>35389.083636363634</v>
      </c>
      <c r="L62" s="10">
        <f t="shared" si="9"/>
        <v>40667.407272727272</v>
      </c>
      <c r="M62" s="10">
        <f t="shared" si="10"/>
        <v>44784.163636363635</v>
      </c>
      <c r="N62" s="10">
        <f t="shared" si="11"/>
        <v>40853.385454545452</v>
      </c>
      <c r="O62" s="10">
        <f t="shared" si="4"/>
        <v>76056.490909090906</v>
      </c>
      <c r="P62" s="10">
        <f t="shared" si="5"/>
        <v>85637.549090909088</v>
      </c>
      <c r="Q62" s="10">
        <f t="shared" si="12"/>
        <v>850803.06060606078</v>
      </c>
      <c r="T62" s="5"/>
      <c r="U62" s="5"/>
    </row>
    <row r="63" spans="1:21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10">
        <f t="shared" si="6"/>
        <v>187.18181818181819</v>
      </c>
      <c r="I63" s="10">
        <f t="shared" si="7"/>
        <v>82.12</v>
      </c>
      <c r="J63" s="10">
        <f t="shared" si="3"/>
        <v>105.06181818181818</v>
      </c>
      <c r="K63" s="10">
        <f t="shared" si="8"/>
        <v>33288.719999999994</v>
      </c>
      <c r="L63" s="10">
        <f t="shared" si="9"/>
        <v>41212.952727272728</v>
      </c>
      <c r="M63" s="10">
        <f t="shared" si="10"/>
        <v>40941.527272727275</v>
      </c>
      <c r="N63" s="10">
        <f t="shared" si="11"/>
        <v>38891.839999999997</v>
      </c>
      <c r="O63" s="10">
        <f t="shared" si="4"/>
        <v>74501.672727272729</v>
      </c>
      <c r="P63" s="10">
        <f t="shared" si="5"/>
        <v>79833.367272727279</v>
      </c>
      <c r="Q63" s="10">
        <f t="shared" si="12"/>
        <v>845471.3660606062</v>
      </c>
      <c r="T63" s="5"/>
      <c r="U63" s="5"/>
    </row>
    <row r="64" spans="1:21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10">
        <f t="shared" si="6"/>
        <v>193.09090909090909</v>
      </c>
      <c r="I64" s="10">
        <f t="shared" si="7"/>
        <v>81.483636363636364</v>
      </c>
      <c r="J64" s="10">
        <f t="shared" si="3"/>
        <v>111.60727272727273</v>
      </c>
      <c r="K64" s="10">
        <f t="shared" si="8"/>
        <v>39791.72</v>
      </c>
      <c r="L64" s="10">
        <f t="shared" si="9"/>
        <v>46793.952727272721</v>
      </c>
      <c r="M64" s="10">
        <f t="shared" si="10"/>
        <v>50687.163636363643</v>
      </c>
      <c r="N64" s="10">
        <f t="shared" si="11"/>
        <v>46844.294545454541</v>
      </c>
      <c r="O64" s="10">
        <f t="shared" si="4"/>
        <v>86585.672727272729</v>
      </c>
      <c r="P64" s="10">
        <f t="shared" si="5"/>
        <v>97531.45818181819</v>
      </c>
      <c r="Q64" s="10">
        <f t="shared" si="12"/>
        <v>834525.5806060608</v>
      </c>
      <c r="T64" s="5"/>
      <c r="U64" s="5"/>
    </row>
    <row r="65" spans="1:29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10">
        <f t="shared" si="6"/>
        <v>194.66666666666669</v>
      </c>
      <c r="I65" s="10">
        <f t="shared" si="7"/>
        <v>80.893333333333345</v>
      </c>
      <c r="J65" s="10">
        <f t="shared" si="3"/>
        <v>113.77333333333334</v>
      </c>
      <c r="K65" s="10">
        <f t="shared" si="8"/>
        <v>33552.123636363634</v>
      </c>
      <c r="L65" s="10">
        <f t="shared" si="9"/>
        <v>42225.076363636355</v>
      </c>
      <c r="M65" s="10">
        <f t="shared" si="10"/>
        <v>44808.836363636365</v>
      </c>
      <c r="N65" s="10">
        <f t="shared" si="11"/>
        <v>39558.616969696966</v>
      </c>
      <c r="O65" s="10">
        <f t="shared" si="4"/>
        <v>75777.199999999983</v>
      </c>
      <c r="P65" s="10">
        <f t="shared" si="5"/>
        <v>84367.453333333338</v>
      </c>
      <c r="Q65" s="10">
        <f t="shared" si="12"/>
        <v>825935.32727272739</v>
      </c>
      <c r="T65" s="5"/>
      <c r="U65" s="5"/>
    </row>
    <row r="66" spans="1:29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10">
        <f t="shared" si="6"/>
        <v>191.5151515151515</v>
      </c>
      <c r="I66" s="10">
        <f t="shared" si="7"/>
        <v>80.375757575757575</v>
      </c>
      <c r="J66" s="10">
        <f t="shared" si="3"/>
        <v>111.13939393939393</v>
      </c>
      <c r="K66" s="10">
        <f t="shared" si="8"/>
        <v>35438.25454545454</v>
      </c>
      <c r="L66" s="10">
        <f t="shared" si="9"/>
        <v>42146.836363636357</v>
      </c>
      <c r="M66" s="10">
        <f t="shared" si="10"/>
        <v>46169.272727272728</v>
      </c>
      <c r="N66" s="10">
        <f t="shared" si="11"/>
        <v>42683.90303030303</v>
      </c>
      <c r="O66" s="10">
        <f t="shared" si="4"/>
        <v>77585.090909090897</v>
      </c>
      <c r="P66" s="10">
        <f t="shared" si="5"/>
        <v>88853.175757575751</v>
      </c>
      <c r="Q66" s="10">
        <f t="shared" si="12"/>
        <v>814667.24242424255</v>
      </c>
      <c r="T66" s="5"/>
      <c r="U66" s="5"/>
    </row>
    <row r="67" spans="1:29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10">
        <f t="shared" si="6"/>
        <v>191.5151515151515</v>
      </c>
      <c r="I67" s="10">
        <f t="shared" si="7"/>
        <v>82.466666666666669</v>
      </c>
      <c r="J67" s="10">
        <f t="shared" si="3"/>
        <v>109.04848484848483</v>
      </c>
      <c r="K67" s="10">
        <f t="shared" si="8"/>
        <v>33337.890909090907</v>
      </c>
      <c r="L67" s="10">
        <f t="shared" si="9"/>
        <v>42692.381818181813</v>
      </c>
      <c r="M67" s="10">
        <f t="shared" si="10"/>
        <v>42326.636363636368</v>
      </c>
      <c r="N67" s="10">
        <f t="shared" si="11"/>
        <v>40722.357575757575</v>
      </c>
      <c r="O67" s="10">
        <f t="shared" si="4"/>
        <v>76030.272727272721</v>
      </c>
      <c r="P67" s="10">
        <f t="shared" si="5"/>
        <v>83048.993939393942</v>
      </c>
      <c r="Q67" s="10">
        <f t="shared" si="12"/>
        <v>807648.52121212136</v>
      </c>
      <c r="T67" s="5"/>
      <c r="U67" s="5"/>
    </row>
    <row r="72" spans="1:29">
      <c r="A72" t="s">
        <v>9</v>
      </c>
      <c r="N72" t="s">
        <v>9</v>
      </c>
    </row>
    <row r="73" spans="1:29" ht="15.75" thickBot="1">
      <c r="W73" s="1"/>
      <c r="X73" s="1"/>
      <c r="Y73" s="1"/>
      <c r="Z73" s="1"/>
      <c r="AA73" s="1"/>
      <c r="AB73" s="1"/>
      <c r="AC73" s="1"/>
    </row>
    <row r="74" spans="1:29">
      <c r="A74" s="9" t="s">
        <v>10</v>
      </c>
      <c r="B74" s="9"/>
      <c r="N74" s="9" t="s">
        <v>10</v>
      </c>
      <c r="O74" s="9"/>
      <c r="W74" s="1"/>
      <c r="X74" s="1"/>
      <c r="Y74" s="1"/>
      <c r="Z74" s="1"/>
      <c r="AA74" s="1"/>
      <c r="AB74" s="1"/>
      <c r="AC74" s="1"/>
    </row>
    <row r="75" spans="1:29">
      <c r="A75" s="6" t="s">
        <v>11</v>
      </c>
      <c r="B75" s="6">
        <v>0.62439852849773081</v>
      </c>
      <c r="N75" s="6" t="s">
        <v>11</v>
      </c>
      <c r="O75" s="6">
        <v>0.88418887450186934</v>
      </c>
      <c r="W75" s="1"/>
      <c r="X75" s="1"/>
      <c r="Y75" s="1"/>
      <c r="Z75" s="1"/>
      <c r="AA75" s="1"/>
      <c r="AB75" s="1"/>
      <c r="AC75" s="1"/>
    </row>
    <row r="76" spans="1:29">
      <c r="A76" s="6" t="s">
        <v>12</v>
      </c>
      <c r="B76" s="6">
        <v>0.38987352239013162</v>
      </c>
      <c r="N76" s="6" t="s">
        <v>12</v>
      </c>
      <c r="O76" s="6">
        <v>0.78178996579288251</v>
      </c>
      <c r="W76" s="1"/>
      <c r="X76" s="1"/>
      <c r="Y76" s="1"/>
      <c r="Z76" s="1"/>
      <c r="AA76" s="1"/>
      <c r="AB76" s="1"/>
      <c r="AC76" s="1"/>
    </row>
    <row r="77" spans="1:29">
      <c r="A77" s="6" t="s">
        <v>13</v>
      </c>
      <c r="B77" s="6">
        <v>0.32564968264172439</v>
      </c>
      <c r="N77" s="6" t="s">
        <v>13</v>
      </c>
      <c r="O77" s="6">
        <v>0.75882048850792272</v>
      </c>
      <c r="W77" s="1"/>
      <c r="X77" s="1"/>
      <c r="Y77" s="1"/>
      <c r="Z77" s="1"/>
      <c r="AA77" s="1"/>
      <c r="AB77" s="1"/>
      <c r="AC77" s="1"/>
    </row>
    <row r="78" spans="1:29">
      <c r="A78" s="6" t="s">
        <v>14</v>
      </c>
      <c r="B78" s="6">
        <v>3493.4601925782958</v>
      </c>
      <c r="N78" s="6" t="s">
        <v>14</v>
      </c>
      <c r="O78" s="6">
        <v>2932.7031656475292</v>
      </c>
      <c r="W78" s="1"/>
      <c r="X78" s="1"/>
      <c r="Y78" s="1"/>
      <c r="Z78" s="1"/>
      <c r="AA78" s="1"/>
      <c r="AB78" s="1"/>
      <c r="AC78" s="1"/>
    </row>
    <row r="79" spans="1:29" ht="15.75" thickBot="1">
      <c r="A79" s="7" t="s">
        <v>15</v>
      </c>
      <c r="B79" s="7">
        <v>43</v>
      </c>
      <c r="N79" s="7" t="s">
        <v>15</v>
      </c>
      <c r="O79" s="7">
        <v>43</v>
      </c>
      <c r="W79" s="1"/>
      <c r="X79" s="1"/>
      <c r="Y79" s="1"/>
      <c r="Z79" s="1"/>
      <c r="AA79" s="1"/>
      <c r="AB79" s="1"/>
      <c r="AC79" s="1"/>
    </row>
    <row r="80" spans="1:29">
      <c r="W80" s="1"/>
      <c r="X80" s="1"/>
      <c r="Y80" s="1"/>
      <c r="Z80" s="1"/>
      <c r="AA80" s="1"/>
      <c r="AB80" s="1"/>
      <c r="AC80" s="1"/>
    </row>
    <row r="81" spans="1:29" ht="15.75" thickBot="1">
      <c r="A81" t="s">
        <v>16</v>
      </c>
      <c r="N81" t="s">
        <v>16</v>
      </c>
      <c r="W81" s="1"/>
      <c r="X81" s="1"/>
      <c r="Y81" s="1"/>
      <c r="Z81" s="1"/>
      <c r="AA81" s="1"/>
      <c r="AB81" s="1"/>
      <c r="AC81" s="1"/>
    </row>
    <row r="82" spans="1:29">
      <c r="A82" s="8"/>
      <c r="B82" s="8" t="s">
        <v>21</v>
      </c>
      <c r="C82" s="8" t="s">
        <v>22</v>
      </c>
      <c r="D82" s="8" t="s">
        <v>23</v>
      </c>
      <c r="E82" s="8" t="s">
        <v>24</v>
      </c>
      <c r="F82" s="8" t="s">
        <v>25</v>
      </c>
      <c r="J82" s="11"/>
      <c r="K82" s="1"/>
      <c r="L82" s="1"/>
      <c r="M82" s="1"/>
      <c r="N82" s="8"/>
      <c r="O82" s="8" t="s">
        <v>21</v>
      </c>
      <c r="P82" s="8" t="s">
        <v>22</v>
      </c>
      <c r="Q82" s="8" t="s">
        <v>23</v>
      </c>
      <c r="R82" s="8" t="s">
        <v>24</v>
      </c>
      <c r="S82" s="8" t="s">
        <v>25</v>
      </c>
      <c r="W82" s="1"/>
      <c r="X82" s="1"/>
      <c r="Y82" s="1"/>
      <c r="Z82" s="1"/>
      <c r="AA82" s="1"/>
      <c r="AB82" s="1"/>
      <c r="AC82" s="1"/>
    </row>
    <row r="83" spans="1:29">
      <c r="A83" s="6" t="s">
        <v>17</v>
      </c>
      <c r="B83" s="6">
        <v>4</v>
      </c>
      <c r="C83" s="6">
        <v>296345996.01420748</v>
      </c>
      <c r="D83" s="6">
        <v>74086499.003551871</v>
      </c>
      <c r="E83" s="6">
        <v>6.0705420902492957</v>
      </c>
      <c r="F83" s="6">
        <v>7.0412450533045693E-4</v>
      </c>
      <c r="J83" s="6"/>
      <c r="K83" s="1"/>
      <c r="L83" s="1"/>
      <c r="M83" s="1"/>
      <c r="N83" s="6" t="s">
        <v>17</v>
      </c>
      <c r="O83" s="6">
        <v>4</v>
      </c>
      <c r="P83" s="6">
        <v>1170941469.868753</v>
      </c>
      <c r="Q83" s="6">
        <v>292735367.46718824</v>
      </c>
      <c r="R83" s="6">
        <v>34.036036436266393</v>
      </c>
      <c r="S83" s="6">
        <v>4.3527000483946357E-12</v>
      </c>
      <c r="W83" s="1"/>
      <c r="X83" s="1"/>
      <c r="Y83" s="1"/>
      <c r="Z83" s="1"/>
      <c r="AA83" s="1"/>
      <c r="AB83" s="1"/>
      <c r="AC83" s="1"/>
    </row>
    <row r="84" spans="1:29">
      <c r="A84" s="6" t="s">
        <v>18</v>
      </c>
      <c r="B84" s="6">
        <v>38</v>
      </c>
      <c r="C84" s="6">
        <v>463762036.45090902</v>
      </c>
      <c r="D84" s="6">
        <v>12204264.117129184</v>
      </c>
      <c r="E84" s="6"/>
      <c r="F84" s="6"/>
      <c r="J84" s="6"/>
      <c r="K84" s="1"/>
      <c r="L84" s="1"/>
      <c r="M84" s="1"/>
      <c r="N84" s="6" t="s">
        <v>18</v>
      </c>
      <c r="O84" s="6">
        <v>38</v>
      </c>
      <c r="P84" s="6">
        <v>326828418.59636354</v>
      </c>
      <c r="Q84" s="6">
        <v>8600747.8577990402</v>
      </c>
      <c r="R84" s="6"/>
      <c r="S84" s="6"/>
      <c r="W84" s="11"/>
      <c r="X84" s="11"/>
      <c r="Y84" s="1"/>
      <c r="Z84" s="1"/>
      <c r="AA84" s="1"/>
      <c r="AB84" s="1"/>
      <c r="AC84" s="1"/>
    </row>
    <row r="85" spans="1:29" ht="15.75" thickBot="1">
      <c r="A85" s="7" t="s">
        <v>19</v>
      </c>
      <c r="B85" s="7">
        <v>42</v>
      </c>
      <c r="C85" s="7">
        <v>760108032.4651165</v>
      </c>
      <c r="D85" s="7"/>
      <c r="E85" s="7"/>
      <c r="F85" s="7"/>
      <c r="J85" s="6"/>
      <c r="K85" s="1"/>
      <c r="L85" s="1"/>
      <c r="M85" s="1"/>
      <c r="N85" s="7" t="s">
        <v>19</v>
      </c>
      <c r="O85" s="7">
        <v>42</v>
      </c>
      <c r="P85" s="7">
        <v>1497769888.4651165</v>
      </c>
      <c r="Q85" s="7"/>
      <c r="R85" s="7"/>
      <c r="S85" s="7"/>
      <c r="W85" s="6"/>
      <c r="X85" s="6"/>
      <c r="Y85" s="1"/>
      <c r="Z85" s="1"/>
      <c r="AA85" s="1"/>
      <c r="AB85" s="1"/>
      <c r="AC85" s="1"/>
    </row>
    <row r="86" spans="1:29" ht="15.75" thickBot="1">
      <c r="J86" s="1"/>
      <c r="K86" s="1"/>
      <c r="L86" s="1"/>
      <c r="M86" s="1"/>
      <c r="W86" s="6"/>
      <c r="X86" s="6"/>
      <c r="Y86" s="1"/>
      <c r="Z86" s="1"/>
      <c r="AA86" s="1"/>
      <c r="AB86" s="1"/>
      <c r="AC86" s="1"/>
    </row>
    <row r="87" spans="1:29">
      <c r="A87" s="8"/>
      <c r="B87" s="8" t="s">
        <v>26</v>
      </c>
      <c r="C87" s="8" t="s">
        <v>14</v>
      </c>
      <c r="D87" s="8" t="s">
        <v>27</v>
      </c>
      <c r="E87" s="8" t="s">
        <v>28</v>
      </c>
      <c r="F87" s="8" t="s">
        <v>29</v>
      </c>
      <c r="G87" s="8" t="s">
        <v>30</v>
      </c>
      <c r="H87" s="8" t="s">
        <v>31</v>
      </c>
      <c r="I87" s="8" t="s">
        <v>32</v>
      </c>
      <c r="J87" s="11"/>
      <c r="K87" s="11"/>
      <c r="L87" s="11"/>
      <c r="M87" s="11"/>
      <c r="N87" s="8"/>
      <c r="O87" s="8" t="s">
        <v>26</v>
      </c>
      <c r="P87" s="8" t="s">
        <v>14</v>
      </c>
      <c r="Q87" s="8" t="s">
        <v>27</v>
      </c>
      <c r="R87" s="8" t="s">
        <v>28</v>
      </c>
      <c r="S87" s="8" t="s">
        <v>29</v>
      </c>
      <c r="T87" s="8" t="s">
        <v>30</v>
      </c>
      <c r="U87" s="8" t="s">
        <v>31</v>
      </c>
      <c r="V87" s="8" t="s">
        <v>32</v>
      </c>
      <c r="W87" s="6"/>
      <c r="X87" s="6"/>
      <c r="Y87" s="1"/>
      <c r="Z87" s="1"/>
      <c r="AA87" s="1"/>
      <c r="AB87" s="1"/>
      <c r="AC87" s="1"/>
    </row>
    <row r="88" spans="1:29">
      <c r="A88" s="6" t="s">
        <v>20</v>
      </c>
      <c r="B88" s="6">
        <v>32814.559999999998</v>
      </c>
      <c r="C88" s="6">
        <v>1454.4434606757291</v>
      </c>
      <c r="D88" s="6">
        <v>22.561592036554295</v>
      </c>
      <c r="E88" s="6">
        <v>1.3114866294314668E-23</v>
      </c>
      <c r="F88" s="6">
        <v>29870.193146468122</v>
      </c>
      <c r="G88" s="6">
        <v>35758.92685353187</v>
      </c>
      <c r="H88" s="6">
        <v>29870.193146468122</v>
      </c>
      <c r="I88" s="6">
        <v>35758.92685353187</v>
      </c>
      <c r="J88" s="6"/>
      <c r="K88" s="6"/>
      <c r="L88" s="6"/>
      <c r="M88" s="6"/>
      <c r="N88" s="6" t="s">
        <v>20</v>
      </c>
      <c r="O88" s="6">
        <v>20033.64</v>
      </c>
      <c r="P88" s="6">
        <v>1220.9816932910308</v>
      </c>
      <c r="Q88" s="6">
        <v>16.40781357335619</v>
      </c>
      <c r="R88" s="6">
        <v>7.77658870012697E-19</v>
      </c>
      <c r="S88" s="6">
        <v>17561.891785858283</v>
      </c>
      <c r="T88" s="6">
        <v>22505.388214141716</v>
      </c>
      <c r="U88" s="6">
        <v>17561.891785858283</v>
      </c>
      <c r="V88" s="6">
        <v>22505.388214141716</v>
      </c>
      <c r="W88" s="1"/>
      <c r="X88" s="1"/>
      <c r="Y88" s="1"/>
      <c r="Z88" s="1"/>
      <c r="AA88" s="1"/>
      <c r="AB88" s="1"/>
      <c r="AC88" s="1"/>
    </row>
    <row r="89" spans="1:29">
      <c r="A89" s="6" t="s">
        <v>8</v>
      </c>
      <c r="B89" s="6">
        <v>12.292727272727282</v>
      </c>
      <c r="C89" s="6">
        <v>43.001522378140933</v>
      </c>
      <c r="D89" s="6">
        <v>0.28586725755030651</v>
      </c>
      <c r="E89" s="6">
        <v>0.77653240676249169</v>
      </c>
      <c r="F89" s="6">
        <v>-74.759303668911215</v>
      </c>
      <c r="G89" s="6">
        <v>99.344758214365768</v>
      </c>
      <c r="H89" s="6">
        <v>-74.759303668911215</v>
      </c>
      <c r="I89" s="6">
        <v>99.344758214365768</v>
      </c>
      <c r="J89" s="6"/>
      <c r="K89" s="6"/>
      <c r="L89" s="6"/>
      <c r="M89" s="6"/>
      <c r="N89" s="6" t="s">
        <v>8</v>
      </c>
      <c r="O89" s="6">
        <v>369.85727272727263</v>
      </c>
      <c r="P89" s="6">
        <v>36.099080525936344</v>
      </c>
      <c r="Q89" s="6">
        <v>10.245614772972925</v>
      </c>
      <c r="R89" s="6">
        <v>1.7318635881296174E-12</v>
      </c>
      <c r="S89" s="6">
        <v>296.77850478797882</v>
      </c>
      <c r="T89" s="6">
        <v>442.93604066656644</v>
      </c>
      <c r="U89" s="6">
        <v>296.77850478797882</v>
      </c>
      <c r="V89" s="6">
        <v>442.93604066656644</v>
      </c>
      <c r="W89" s="11"/>
      <c r="X89" s="11"/>
      <c r="Y89" s="11"/>
      <c r="Z89" s="11"/>
      <c r="AA89" s="11"/>
      <c r="AB89" s="1"/>
      <c r="AC89" s="1"/>
    </row>
    <row r="90" spans="1:29">
      <c r="A90" s="6" t="s">
        <v>33</v>
      </c>
      <c r="B90" s="6">
        <v>1873.8381818181829</v>
      </c>
      <c r="C90" s="6">
        <v>1527.0082182956351</v>
      </c>
      <c r="D90" s="6">
        <v>1.2271303843470214</v>
      </c>
      <c r="E90" s="6">
        <v>0.22732209460933417</v>
      </c>
      <c r="F90" s="6">
        <v>-1217.4283435451166</v>
      </c>
      <c r="G90" s="6">
        <v>4965.1047071814828</v>
      </c>
      <c r="H90" s="6">
        <v>-1217.4283435451166</v>
      </c>
      <c r="I90" s="6">
        <v>4965.1047071814828</v>
      </c>
      <c r="J90" s="1"/>
      <c r="K90" s="1"/>
      <c r="L90" s="1"/>
      <c r="M90" s="1"/>
      <c r="N90" s="6" t="s">
        <v>33</v>
      </c>
      <c r="O90" s="6">
        <v>-448.09727272726991</v>
      </c>
      <c r="P90" s="6">
        <v>1281.8986302690023</v>
      </c>
      <c r="Q90" s="6">
        <v>-0.34955749397535291</v>
      </c>
      <c r="R90" s="6">
        <v>0.72860068874205042</v>
      </c>
      <c r="S90" s="6">
        <v>-3043.1653785705867</v>
      </c>
      <c r="T90" s="6">
        <v>2146.9708331160473</v>
      </c>
      <c r="U90" s="6">
        <v>-3043.1653785705867</v>
      </c>
      <c r="V90" s="6">
        <v>2146.9708331160473</v>
      </c>
      <c r="W90" s="6"/>
      <c r="X90" s="6"/>
      <c r="Y90" s="6"/>
      <c r="Z90" s="6"/>
      <c r="AA90" s="6"/>
      <c r="AB90" s="1"/>
      <c r="AC90" s="1"/>
    </row>
    <row r="91" spans="1:29">
      <c r="A91" s="6" t="s">
        <v>34</v>
      </c>
      <c r="B91" s="6">
        <v>-238.81818181818153</v>
      </c>
      <c r="C91" s="6">
        <v>1526.4026231029518</v>
      </c>
      <c r="D91" s="6">
        <v>-0.15645818357721328</v>
      </c>
      <c r="E91" s="6">
        <v>0.87650016466592939</v>
      </c>
      <c r="F91" s="6">
        <v>-3328.8587438077197</v>
      </c>
      <c r="G91" s="6">
        <v>2851.2223801713567</v>
      </c>
      <c r="H91" s="6">
        <v>-3328.8587438077197</v>
      </c>
      <c r="I91" s="6">
        <v>2851.2223801713567</v>
      </c>
      <c r="N91" s="6" t="s">
        <v>34</v>
      </c>
      <c r="O91" s="6">
        <v>-272.40909090909003</v>
      </c>
      <c r="P91" s="6">
        <v>1281.3902429278623</v>
      </c>
      <c r="Q91" s="6">
        <v>-0.21258870388045062</v>
      </c>
      <c r="R91" s="6">
        <v>0.83278409088273864</v>
      </c>
      <c r="S91" s="6">
        <v>-2866.4480203859966</v>
      </c>
      <c r="T91" s="6">
        <v>2321.6298385678165</v>
      </c>
      <c r="U91" s="6">
        <v>-2866.4480203859966</v>
      </c>
      <c r="V91" s="6">
        <v>2321.6298385678165</v>
      </c>
      <c r="W91" s="6"/>
      <c r="X91" s="6"/>
      <c r="Y91" s="6"/>
      <c r="Z91" s="6"/>
      <c r="AA91" s="6"/>
      <c r="AB91" s="1"/>
      <c r="AC91" s="1"/>
    </row>
    <row r="92" spans="1:29" ht="15.75" thickBot="1">
      <c r="A92" s="7" t="s">
        <v>35</v>
      </c>
      <c r="B92" s="7">
        <v>6251.8890909090896</v>
      </c>
      <c r="C92" s="7">
        <v>1527.0082182956348</v>
      </c>
      <c r="D92" s="7">
        <v>4.0942078870322751</v>
      </c>
      <c r="E92" s="7">
        <v>2.1331250363769018E-4</v>
      </c>
      <c r="F92" s="7">
        <v>3160.6225655457906</v>
      </c>
      <c r="G92" s="7">
        <v>9343.1556162723882</v>
      </c>
      <c r="H92" s="7">
        <v>3160.6225655457906</v>
      </c>
      <c r="I92" s="7">
        <v>9343.1556162723882</v>
      </c>
      <c r="N92" s="7" t="s">
        <v>35</v>
      </c>
      <c r="O92" s="7">
        <v>4938.7336363636359</v>
      </c>
      <c r="P92" s="7">
        <v>1281.8986302690021</v>
      </c>
      <c r="Q92" s="7">
        <v>3.8526709676936464</v>
      </c>
      <c r="R92" s="7">
        <v>4.360798072194069E-4</v>
      </c>
      <c r="S92" s="7">
        <v>2343.6655305203194</v>
      </c>
      <c r="T92" s="7">
        <v>7533.8017422069524</v>
      </c>
      <c r="U92" s="7">
        <v>2343.6655305203194</v>
      </c>
      <c r="V92" s="7">
        <v>7533.8017422069524</v>
      </c>
      <c r="W92" s="1"/>
      <c r="X92" s="1"/>
      <c r="Y92" s="1"/>
      <c r="Z92" s="1"/>
      <c r="AA92" s="1"/>
      <c r="AB92" s="1"/>
      <c r="AC92" s="1"/>
    </row>
    <row r="93" spans="1:29">
      <c r="W93" s="1"/>
      <c r="X93" s="1"/>
      <c r="Y93" s="1"/>
      <c r="Z93" s="1"/>
      <c r="AA93" s="1"/>
      <c r="AB93" s="1"/>
      <c r="AC93" s="1"/>
    </row>
    <row r="94" spans="1:29">
      <c r="W94" s="1"/>
      <c r="X94" s="1"/>
      <c r="Y94" s="1"/>
      <c r="Z94" s="1"/>
      <c r="AA94" s="1"/>
      <c r="AB94" s="1"/>
      <c r="AC94" s="1"/>
    </row>
    <row r="95" spans="1:29">
      <c r="W95" s="1"/>
      <c r="X95" s="1"/>
      <c r="Y95" s="1"/>
      <c r="Z95" s="1"/>
      <c r="AA95" s="1"/>
      <c r="AB95" s="1"/>
      <c r="AC95" s="1"/>
    </row>
    <row r="96" spans="1:29">
      <c r="A96" t="s">
        <v>9</v>
      </c>
      <c r="M96" t="s">
        <v>9</v>
      </c>
      <c r="V96" s="1"/>
      <c r="W96" s="1"/>
      <c r="X96" s="1"/>
      <c r="Y96" s="1"/>
      <c r="Z96" s="1"/>
      <c r="AA96" s="1"/>
      <c r="AB96" s="1"/>
      <c r="AC96" s="1"/>
    </row>
    <row r="97" spans="1:29" ht="15.75" thickBot="1">
      <c r="V97" s="1"/>
      <c r="W97" s="1"/>
      <c r="X97" s="1"/>
      <c r="Y97" s="1"/>
      <c r="Z97" s="1"/>
      <c r="AA97" s="1"/>
      <c r="AB97" s="1"/>
      <c r="AC97" s="1"/>
    </row>
    <row r="98" spans="1:29">
      <c r="A98" s="9" t="s">
        <v>10</v>
      </c>
      <c r="B98" s="9"/>
      <c r="M98" s="9" t="s">
        <v>10</v>
      </c>
      <c r="N98" s="9"/>
      <c r="V98" s="1"/>
      <c r="W98" s="1"/>
      <c r="X98" s="1"/>
      <c r="Y98" s="1"/>
      <c r="Z98" s="1"/>
      <c r="AA98" s="1"/>
      <c r="AB98" s="1"/>
      <c r="AC98" s="1"/>
    </row>
    <row r="99" spans="1:29">
      <c r="A99" s="6" t="s">
        <v>11</v>
      </c>
      <c r="B99" s="6">
        <v>0.68621861174105414</v>
      </c>
      <c r="M99" s="6" t="s">
        <v>11</v>
      </c>
      <c r="N99" s="6">
        <v>0.79022162049003153</v>
      </c>
      <c r="V99" s="1"/>
      <c r="W99" s="1"/>
      <c r="X99" s="1"/>
      <c r="Y99" s="1"/>
      <c r="Z99" s="1"/>
      <c r="AA99" s="1"/>
      <c r="AB99" s="1"/>
      <c r="AC99" s="1"/>
    </row>
    <row r="100" spans="1:29">
      <c r="A100" s="6" t="s">
        <v>12</v>
      </c>
      <c r="B100" s="6">
        <v>0.47089598309981956</v>
      </c>
      <c r="M100" s="6" t="s">
        <v>12</v>
      </c>
      <c r="N100" s="6">
        <v>0.62445020948989138</v>
      </c>
      <c r="V100" s="1"/>
      <c r="W100" s="1"/>
      <c r="X100" s="1"/>
      <c r="Y100" s="1"/>
      <c r="Z100" s="1"/>
      <c r="AA100" s="1"/>
      <c r="AB100" s="1"/>
      <c r="AC100" s="1"/>
    </row>
    <row r="101" spans="1:29">
      <c r="A101" s="6" t="s">
        <v>13</v>
      </c>
      <c r="B101" s="6">
        <v>0.41520082342611636</v>
      </c>
      <c r="M101" s="6" t="s">
        <v>13</v>
      </c>
      <c r="N101" s="6">
        <v>0.58491865259409048</v>
      </c>
      <c r="V101" s="1"/>
      <c r="W101" s="1"/>
      <c r="X101" s="1"/>
      <c r="Y101" s="1"/>
      <c r="Z101" s="1"/>
      <c r="AA101" s="1"/>
      <c r="AB101" s="1"/>
      <c r="AC101" s="1"/>
    </row>
    <row r="102" spans="1:29">
      <c r="A102" s="6" t="s">
        <v>14</v>
      </c>
      <c r="B102" s="6">
        <v>6284.3456190988645</v>
      </c>
      <c r="M102" s="6" t="s">
        <v>14</v>
      </c>
      <c r="N102" s="6">
        <v>5420.7852508489368</v>
      </c>
    </row>
    <row r="103" spans="1:29" ht="15.75" thickBot="1">
      <c r="A103" s="7" t="s">
        <v>15</v>
      </c>
      <c r="B103" s="7">
        <v>43</v>
      </c>
      <c r="M103" s="7" t="s">
        <v>15</v>
      </c>
      <c r="N103" s="7">
        <v>43</v>
      </c>
    </row>
    <row r="105" spans="1:29" ht="15.75" thickBot="1">
      <c r="A105" t="s">
        <v>16</v>
      </c>
      <c r="M105" t="s">
        <v>16</v>
      </c>
    </row>
    <row r="106" spans="1:29">
      <c r="A106" s="8"/>
      <c r="B106" s="8" t="s">
        <v>21</v>
      </c>
      <c r="C106" s="8" t="s">
        <v>22</v>
      </c>
      <c r="D106" s="8" t="s">
        <v>23</v>
      </c>
      <c r="E106" s="8" t="s">
        <v>24</v>
      </c>
      <c r="F106" s="8" t="s">
        <v>25</v>
      </c>
      <c r="M106" s="8"/>
      <c r="N106" s="8" t="s">
        <v>21</v>
      </c>
      <c r="O106" s="8" t="s">
        <v>22</v>
      </c>
      <c r="P106" s="8" t="s">
        <v>23</v>
      </c>
      <c r="Q106" s="8" t="s">
        <v>24</v>
      </c>
      <c r="R106" s="8" t="s">
        <v>25</v>
      </c>
    </row>
    <row r="107" spans="1:29">
      <c r="A107" s="6" t="s">
        <v>17</v>
      </c>
      <c r="B107" s="6">
        <v>4</v>
      </c>
      <c r="C107" s="6">
        <v>1335634558.0997877</v>
      </c>
      <c r="D107" s="6">
        <v>333908639.52494693</v>
      </c>
      <c r="E107" s="6">
        <v>8.4548816424734259</v>
      </c>
      <c r="F107" s="6">
        <v>5.5587003879020858E-5</v>
      </c>
      <c r="M107" s="6" t="s">
        <v>17</v>
      </c>
      <c r="N107" s="6">
        <v>4</v>
      </c>
      <c r="O107" s="6">
        <v>1856685276.7364626</v>
      </c>
      <c r="P107" s="6">
        <v>464171319.18411565</v>
      </c>
      <c r="Q107" s="6">
        <v>15.796246303575794</v>
      </c>
      <c r="R107" s="6">
        <v>1.066786941132077E-7</v>
      </c>
    </row>
    <row r="108" spans="1:29">
      <c r="A108" s="6" t="s">
        <v>18</v>
      </c>
      <c r="B108" s="6">
        <v>38</v>
      </c>
      <c r="C108" s="6">
        <v>1500733994.6909094</v>
      </c>
      <c r="D108" s="6">
        <v>39492999.860287093</v>
      </c>
      <c r="E108" s="6"/>
      <c r="F108" s="6"/>
      <c r="M108" s="6" t="s">
        <v>18</v>
      </c>
      <c r="N108" s="6">
        <v>38</v>
      </c>
      <c r="O108" s="6">
        <v>1116626683.9612122</v>
      </c>
      <c r="P108" s="6">
        <v>29384912.735821374</v>
      </c>
      <c r="Q108" s="6"/>
      <c r="R108" s="6"/>
    </row>
    <row r="109" spans="1:29" ht="15.75" thickBot="1">
      <c r="A109" s="7" t="s">
        <v>19</v>
      </c>
      <c r="B109" s="7">
        <v>42</v>
      </c>
      <c r="C109" s="7">
        <v>2836368552.7906971</v>
      </c>
      <c r="D109" s="7"/>
      <c r="E109" s="7"/>
      <c r="F109" s="7"/>
      <c r="M109" s="7" t="s">
        <v>19</v>
      </c>
      <c r="N109" s="7">
        <v>42</v>
      </c>
      <c r="O109" s="7">
        <v>2973311960.6976748</v>
      </c>
      <c r="P109" s="7"/>
      <c r="Q109" s="7"/>
      <c r="R109" s="7"/>
    </row>
    <row r="110" spans="1:29" ht="15.75" thickBot="1"/>
    <row r="111" spans="1:29">
      <c r="A111" s="8"/>
      <c r="B111" s="8" t="s">
        <v>26</v>
      </c>
      <c r="C111" s="8" t="s">
        <v>14</v>
      </c>
      <c r="D111" s="8" t="s">
        <v>27</v>
      </c>
      <c r="E111" s="8" t="s">
        <v>28</v>
      </c>
      <c r="F111" s="8" t="s">
        <v>29</v>
      </c>
      <c r="G111" s="8" t="s">
        <v>30</v>
      </c>
      <c r="H111" s="8" t="s">
        <v>31</v>
      </c>
      <c r="I111" s="8" t="s">
        <v>32</v>
      </c>
      <c r="M111" s="8"/>
      <c r="N111" s="8" t="s">
        <v>26</v>
      </c>
      <c r="O111" s="8" t="s">
        <v>14</v>
      </c>
      <c r="P111" s="8" t="s">
        <v>27</v>
      </c>
      <c r="Q111" s="8" t="s">
        <v>28</v>
      </c>
      <c r="R111" s="8" t="s">
        <v>29</v>
      </c>
      <c r="S111" s="8" t="s">
        <v>30</v>
      </c>
      <c r="T111" s="8" t="s">
        <v>31</v>
      </c>
      <c r="U111" s="8" t="s">
        <v>32</v>
      </c>
    </row>
    <row r="112" spans="1:29">
      <c r="A112" s="6" t="s">
        <v>20</v>
      </c>
      <c r="B112" s="6">
        <v>24032.199999999997</v>
      </c>
      <c r="C112" s="6">
        <v>2616.3817208344099</v>
      </c>
      <c r="D112" s="6">
        <v>9.1852804996419675</v>
      </c>
      <c r="E112" s="6">
        <v>3.42984861799633E-11</v>
      </c>
      <c r="F112" s="6">
        <v>18735.61211377686</v>
      </c>
      <c r="G112" s="6">
        <v>29328.787886223134</v>
      </c>
      <c r="H112" s="6">
        <v>18735.61211377686</v>
      </c>
      <c r="I112" s="6">
        <v>29328.787886223134</v>
      </c>
      <c r="M112" s="6" t="s">
        <v>20</v>
      </c>
      <c r="N112" s="6">
        <v>12100.853333333334</v>
      </c>
      <c r="O112" s="6">
        <v>2256.852869419944</v>
      </c>
      <c r="P112" s="6">
        <v>5.3618264164661715</v>
      </c>
      <c r="Q112" s="6">
        <v>4.2672352275936883E-6</v>
      </c>
      <c r="R112" s="6">
        <v>7532.0935556716158</v>
      </c>
      <c r="S112" s="6">
        <v>16669.613110995051</v>
      </c>
      <c r="T112" s="6">
        <v>7532.0935556716158</v>
      </c>
      <c r="U112" s="6">
        <v>16669.613110995051</v>
      </c>
    </row>
    <row r="113" spans="1:21">
      <c r="A113" s="6" t="s">
        <v>8</v>
      </c>
      <c r="B113" s="6">
        <v>346.27727272727282</v>
      </c>
      <c r="C113" s="6">
        <v>77.35494720843171</v>
      </c>
      <c r="D113" s="6">
        <v>4.4764722260650514</v>
      </c>
      <c r="E113" s="6">
        <v>6.7094234327314448E-5</v>
      </c>
      <c r="F113" s="6">
        <v>189.68036904880512</v>
      </c>
      <c r="G113" s="6">
        <v>502.87417640574051</v>
      </c>
      <c r="H113" s="6">
        <v>189.68036904880512</v>
      </c>
      <c r="I113" s="6">
        <v>502.87417640574051</v>
      </c>
      <c r="M113" s="6" t="s">
        <v>8</v>
      </c>
      <c r="N113" s="6">
        <v>457.62939393939388</v>
      </c>
      <c r="O113" s="6">
        <v>66.725253880577185</v>
      </c>
      <c r="P113" s="6">
        <v>6.8584136788515631</v>
      </c>
      <c r="Q113" s="6">
        <v>3.8251026649603442E-8</v>
      </c>
      <c r="R113" s="6">
        <v>322.55117939800891</v>
      </c>
      <c r="S113" s="6">
        <v>592.70760848077884</v>
      </c>
      <c r="T113" s="6">
        <v>322.55117939800891</v>
      </c>
      <c r="U113" s="6">
        <v>592.70760848077884</v>
      </c>
    </row>
    <row r="114" spans="1:21">
      <c r="A114" s="6" t="s">
        <v>33</v>
      </c>
      <c r="B114" s="6">
        <v>1014.1590909090918</v>
      </c>
      <c r="C114" s="6">
        <v>2746.9176340869567</v>
      </c>
      <c r="D114" s="6">
        <v>0.3691989444183631</v>
      </c>
      <c r="E114" s="6">
        <v>0.71402878759611021</v>
      </c>
      <c r="F114" s="6">
        <v>-4546.68493628342</v>
      </c>
      <c r="G114" s="6">
        <v>6575.0031181016038</v>
      </c>
      <c r="H114" s="6">
        <v>-4546.68493628342</v>
      </c>
      <c r="I114" s="6">
        <v>6575.0031181016038</v>
      </c>
      <c r="M114" s="6" t="s">
        <v>33</v>
      </c>
      <c r="N114" s="6">
        <v>2667.6566666666727</v>
      </c>
      <c r="O114" s="6">
        <v>2369.4512521560882</v>
      </c>
      <c r="P114" s="6">
        <v>1.1258542095935637</v>
      </c>
      <c r="Q114" s="6">
        <v>0.2672876792456233</v>
      </c>
      <c r="R114" s="6">
        <v>-2129.0466198720228</v>
      </c>
      <c r="S114" s="6">
        <v>7464.3599532053686</v>
      </c>
      <c r="T114" s="6">
        <v>-2129.0466198720228</v>
      </c>
      <c r="U114" s="6">
        <v>7464.3599532053686</v>
      </c>
    </row>
    <row r="115" spans="1:21">
      <c r="A115" s="6" t="s">
        <v>34</v>
      </c>
      <c r="B115" s="6">
        <v>-3174.7545454545443</v>
      </c>
      <c r="C115" s="6">
        <v>2745.8282358152455</v>
      </c>
      <c r="D115" s="6">
        <v>-1.1562101751466436</v>
      </c>
      <c r="E115" s="6">
        <v>0.25481276945989156</v>
      </c>
      <c r="F115" s="6">
        <v>-8733.3932011436282</v>
      </c>
      <c r="G115" s="6">
        <v>2383.8841102345395</v>
      </c>
      <c r="H115" s="6">
        <v>-8733.3932011436282</v>
      </c>
      <c r="I115" s="6">
        <v>2383.8841102345395</v>
      </c>
      <c r="M115" s="6" t="s">
        <v>34</v>
      </c>
      <c r="N115" s="6">
        <v>248.48181818182027</v>
      </c>
      <c r="O115" s="6">
        <v>2368.5115530304315</v>
      </c>
      <c r="P115" s="6">
        <v>0.1049105366887048</v>
      </c>
      <c r="Q115" s="6">
        <v>0.91699861025595619</v>
      </c>
      <c r="R115" s="6">
        <v>-4546.3191469310623</v>
      </c>
      <c r="S115" s="6">
        <v>5043.2827832947023</v>
      </c>
      <c r="T115" s="6">
        <v>-4546.3191469310623</v>
      </c>
      <c r="U115" s="6">
        <v>5043.2827832947023</v>
      </c>
    </row>
    <row r="116" spans="1:21" ht="15.75" thickBot="1">
      <c r="A116" s="7" t="s">
        <v>35</v>
      </c>
      <c r="B116" s="7">
        <v>6224.6045454545447</v>
      </c>
      <c r="C116" s="7">
        <v>2746.9176340869562</v>
      </c>
      <c r="D116" s="7">
        <v>2.2660324678877863</v>
      </c>
      <c r="E116" s="7">
        <v>2.9228938826462977E-2</v>
      </c>
      <c r="F116" s="7">
        <v>663.76051826203366</v>
      </c>
      <c r="G116" s="7">
        <v>11785.448572647056</v>
      </c>
      <c r="H116" s="7">
        <v>663.76051826203366</v>
      </c>
      <c r="I116" s="7">
        <v>11785.448572647056</v>
      </c>
      <c r="M116" s="7" t="s">
        <v>35</v>
      </c>
      <c r="N116" s="7">
        <v>7743.3069696969687</v>
      </c>
      <c r="O116" s="7">
        <v>2369.4512521560878</v>
      </c>
      <c r="P116" s="7">
        <v>3.2679747948605939</v>
      </c>
      <c r="Q116" s="7">
        <v>2.3025794207193334E-3</v>
      </c>
      <c r="R116" s="7">
        <v>2946.6036831582742</v>
      </c>
      <c r="S116" s="7">
        <v>12540.010256235662</v>
      </c>
      <c r="T116" s="7">
        <v>2946.6036831582742</v>
      </c>
      <c r="U116" s="7">
        <v>12540.010256235662</v>
      </c>
    </row>
    <row r="118" spans="1:21">
      <c r="A118" t="s">
        <v>9</v>
      </c>
      <c r="M118" t="s">
        <v>9</v>
      </c>
    </row>
    <row r="119" spans="1:21" ht="15.75" thickBot="1"/>
    <row r="120" spans="1:21">
      <c r="A120" s="9" t="s">
        <v>10</v>
      </c>
      <c r="B120" s="9"/>
      <c r="M120" s="9" t="s">
        <v>10</v>
      </c>
      <c r="N120" s="9"/>
    </row>
    <row r="121" spans="1:21">
      <c r="A121" s="6" t="s">
        <v>11</v>
      </c>
      <c r="B121" s="6">
        <v>0.60892443766773718</v>
      </c>
      <c r="M121" s="6" t="s">
        <v>11</v>
      </c>
      <c r="N121" s="6">
        <v>0.18935727753414636</v>
      </c>
    </row>
    <row r="122" spans="1:21">
      <c r="A122" s="6" t="s">
        <v>12</v>
      </c>
      <c r="B122" s="6">
        <v>0.37078897078896994</v>
      </c>
      <c r="M122" s="6" t="s">
        <v>12</v>
      </c>
      <c r="N122" s="6">
        <v>3.5856178555143725E-2</v>
      </c>
    </row>
    <row r="123" spans="1:21">
      <c r="A123" s="6" t="s">
        <v>13</v>
      </c>
      <c r="B123" s="6">
        <v>0.30455623087201938</v>
      </c>
      <c r="M123" s="6" t="s">
        <v>13</v>
      </c>
      <c r="N123" s="6">
        <v>-6.5632644754841152E-2</v>
      </c>
    </row>
    <row r="124" spans="1:21">
      <c r="A124" s="6" t="s">
        <v>14</v>
      </c>
      <c r="B124" s="6">
        <v>19.004742126255927</v>
      </c>
      <c r="M124" s="6" t="s">
        <v>14</v>
      </c>
      <c r="N124" s="6">
        <v>7.3668553816208515</v>
      </c>
    </row>
    <row r="125" spans="1:21" ht="15.75" thickBot="1">
      <c r="A125" s="7" t="s">
        <v>15</v>
      </c>
      <c r="B125" s="7">
        <v>43</v>
      </c>
      <c r="M125" s="7" t="s">
        <v>15</v>
      </c>
      <c r="N125" s="7">
        <v>43</v>
      </c>
    </row>
    <row r="127" spans="1:21" ht="15.75" thickBot="1">
      <c r="A127" t="s">
        <v>16</v>
      </c>
      <c r="M127" t="s">
        <v>16</v>
      </c>
    </row>
    <row r="128" spans="1:21">
      <c r="A128" s="8"/>
      <c r="B128" s="8" t="s">
        <v>21</v>
      </c>
      <c r="C128" s="8" t="s">
        <v>22</v>
      </c>
      <c r="D128" s="8" t="s">
        <v>23</v>
      </c>
      <c r="E128" s="8" t="s">
        <v>24</v>
      </c>
      <c r="F128" s="8" t="s">
        <v>25</v>
      </c>
      <c r="M128" s="8"/>
      <c r="N128" s="8" t="s">
        <v>21</v>
      </c>
      <c r="O128" s="8" t="s">
        <v>22</v>
      </c>
      <c r="P128" s="8" t="s">
        <v>23</v>
      </c>
      <c r="Q128" s="8" t="s">
        <v>24</v>
      </c>
      <c r="R128" s="8" t="s">
        <v>25</v>
      </c>
    </row>
    <row r="129" spans="1:21">
      <c r="A129" s="6" t="s">
        <v>17</v>
      </c>
      <c r="B129" s="6">
        <v>4</v>
      </c>
      <c r="C129" s="6">
        <v>8087.9422128259102</v>
      </c>
      <c r="D129" s="6">
        <v>2021.9855532064776</v>
      </c>
      <c r="E129" s="6">
        <v>5.5982731690385084</v>
      </c>
      <c r="F129" s="6">
        <v>1.2096388821595358E-3</v>
      </c>
      <c r="M129" s="6" t="s">
        <v>17</v>
      </c>
      <c r="N129" s="6">
        <v>4</v>
      </c>
      <c r="O129" s="6">
        <v>76.695532064834879</v>
      </c>
      <c r="P129" s="6">
        <v>19.17388301620872</v>
      </c>
      <c r="Q129" s="6">
        <v>0.35330174679063459</v>
      </c>
      <c r="R129" s="6">
        <v>0.8401008371394475</v>
      </c>
    </row>
    <row r="130" spans="1:21">
      <c r="A130" s="6" t="s">
        <v>18</v>
      </c>
      <c r="B130" s="6">
        <v>38</v>
      </c>
      <c r="C130" s="6">
        <v>13724.848484848495</v>
      </c>
      <c r="D130" s="6">
        <v>361.1802232854867</v>
      </c>
      <c r="E130" s="6"/>
      <c r="F130" s="6"/>
      <c r="M130" s="6" t="s">
        <v>18</v>
      </c>
      <c r="N130" s="6">
        <v>38</v>
      </c>
      <c r="O130" s="6">
        <v>2062.2812121212119</v>
      </c>
      <c r="P130" s="6">
        <v>54.2705582137161</v>
      </c>
      <c r="Q130" s="6"/>
      <c r="R130" s="6"/>
    </row>
    <row r="131" spans="1:21" ht="15.75" thickBot="1">
      <c r="A131" s="7" t="s">
        <v>19</v>
      </c>
      <c r="B131" s="7">
        <v>42</v>
      </c>
      <c r="C131" s="7">
        <v>21812.790697674405</v>
      </c>
      <c r="D131" s="7"/>
      <c r="E131" s="7"/>
      <c r="F131" s="7"/>
      <c r="M131" s="7" t="s">
        <v>19</v>
      </c>
      <c r="N131" s="7">
        <v>42</v>
      </c>
      <c r="O131" s="7">
        <v>2138.9767441860467</v>
      </c>
      <c r="P131" s="7"/>
      <c r="Q131" s="7"/>
      <c r="R131" s="7"/>
    </row>
    <row r="132" spans="1:21" ht="15.75" thickBot="1"/>
    <row r="133" spans="1:21">
      <c r="A133" s="8"/>
      <c r="B133" s="8" t="s">
        <v>26</v>
      </c>
      <c r="C133" s="8" t="s">
        <v>14</v>
      </c>
      <c r="D133" s="8" t="s">
        <v>27</v>
      </c>
      <c r="E133" s="8" t="s">
        <v>28</v>
      </c>
      <c r="F133" s="8" t="s">
        <v>29</v>
      </c>
      <c r="G133" s="8" t="s">
        <v>30</v>
      </c>
      <c r="H133" s="8" t="s">
        <v>31</v>
      </c>
      <c r="I133" s="8" t="s">
        <v>32</v>
      </c>
      <c r="M133" s="8"/>
      <c r="N133" s="8" t="s">
        <v>26</v>
      </c>
      <c r="O133" s="8" t="s">
        <v>14</v>
      </c>
      <c r="P133" s="8" t="s">
        <v>27</v>
      </c>
      <c r="Q133" s="8" t="s">
        <v>28</v>
      </c>
      <c r="R133" s="8" t="s">
        <v>29</v>
      </c>
      <c r="S133" s="8" t="s">
        <v>30</v>
      </c>
      <c r="T133" s="8" t="s">
        <v>31</v>
      </c>
      <c r="U133" s="8" t="s">
        <v>32</v>
      </c>
    </row>
    <row r="134" spans="1:21">
      <c r="A134" s="6" t="s">
        <v>20</v>
      </c>
      <c r="B134" s="6">
        <v>129.66666666666666</v>
      </c>
      <c r="C134" s="6">
        <v>7.9123051025697304</v>
      </c>
      <c r="D134" s="6">
        <v>16.387976068384166</v>
      </c>
      <c r="E134" s="6">
        <v>8.097357604097278E-19</v>
      </c>
      <c r="F134" s="6">
        <v>113.6490423939336</v>
      </c>
      <c r="G134" s="6">
        <v>145.68429093939972</v>
      </c>
      <c r="H134" s="6">
        <v>113.6490423939336</v>
      </c>
      <c r="I134" s="6">
        <v>145.68429093939972</v>
      </c>
      <c r="M134" s="6" t="s">
        <v>20</v>
      </c>
      <c r="N134" s="6">
        <v>75.693333333333342</v>
      </c>
      <c r="O134" s="6">
        <v>3.0670664741808449</v>
      </c>
      <c r="P134" s="6">
        <v>24.67939119368112</v>
      </c>
      <c r="Q134" s="6">
        <v>5.3634321132705851E-25</v>
      </c>
      <c r="R134" s="6">
        <v>69.484381862671569</v>
      </c>
      <c r="S134" s="6">
        <v>81.902284803995116</v>
      </c>
      <c r="T134" s="6">
        <v>69.484381862671569</v>
      </c>
      <c r="U134" s="6">
        <v>81.902284803995116</v>
      </c>
    </row>
    <row r="135" spans="1:21">
      <c r="A135" s="6" t="s">
        <v>8</v>
      </c>
      <c r="B135" s="6">
        <v>1.0833333333333335</v>
      </c>
      <c r="C135" s="6">
        <v>0.23393220439985765</v>
      </c>
      <c r="D135" s="6">
        <v>4.6309713368134817</v>
      </c>
      <c r="E135" s="6">
        <v>4.174553879225271E-5</v>
      </c>
      <c r="F135" s="6">
        <v>0.60976234399519957</v>
      </c>
      <c r="G135" s="6">
        <v>1.5569043226714674</v>
      </c>
      <c r="H135" s="6">
        <v>0.60976234399519957</v>
      </c>
      <c r="I135" s="6">
        <v>1.5569043226714674</v>
      </c>
      <c r="M135" s="6" t="s">
        <v>8</v>
      </c>
      <c r="N135" s="6">
        <v>8.6666666666666656E-2</v>
      </c>
      <c r="O135" s="6">
        <v>9.067972127528319E-2</v>
      </c>
      <c r="P135" s="6">
        <v>0.95574474036555757</v>
      </c>
      <c r="Q135" s="6">
        <v>0.34524224085311406</v>
      </c>
      <c r="R135" s="6">
        <v>-9.690483186818076E-2</v>
      </c>
      <c r="S135" s="6">
        <v>0.27023816520151406</v>
      </c>
      <c r="T135" s="6">
        <v>-9.690483186818076E-2</v>
      </c>
      <c r="U135" s="6">
        <v>0.27023816520151406</v>
      </c>
    </row>
    <row r="136" spans="1:21">
      <c r="A136" s="6" t="s">
        <v>33</v>
      </c>
      <c r="B136" s="6">
        <v>-4.2348484848484862</v>
      </c>
      <c r="C136" s="6">
        <v>8.3070640034870404</v>
      </c>
      <c r="D136" s="6">
        <v>-0.50978883551045617</v>
      </c>
      <c r="E136" s="6">
        <v>0.61314762396059619</v>
      </c>
      <c r="F136" s="6">
        <v>-21.051620372750861</v>
      </c>
      <c r="G136" s="6">
        <v>12.581923403053887</v>
      </c>
      <c r="H136" s="6">
        <v>-21.051620372750861</v>
      </c>
      <c r="I136" s="6">
        <v>12.581923403053887</v>
      </c>
      <c r="M136" s="6" t="s">
        <v>33</v>
      </c>
      <c r="N136" s="6">
        <v>-0.60424242424242935</v>
      </c>
      <c r="O136" s="6">
        <v>3.220087847180571</v>
      </c>
      <c r="P136" s="6">
        <v>-0.18764780742596479</v>
      </c>
      <c r="Q136" s="6">
        <v>0.85215115973870736</v>
      </c>
      <c r="R136" s="6">
        <v>-7.1229694693586367</v>
      </c>
      <c r="S136" s="6">
        <v>5.9144846208737789</v>
      </c>
      <c r="T136" s="6">
        <v>-7.1229694693586367</v>
      </c>
      <c r="U136" s="6">
        <v>5.9144846208737789</v>
      </c>
    </row>
    <row r="137" spans="1:21">
      <c r="A137" s="6" t="s">
        <v>34</v>
      </c>
      <c r="B137" s="6">
        <v>-5.3181818181818121</v>
      </c>
      <c r="C137" s="6">
        <v>8.3037695103955489</v>
      </c>
      <c r="D137" s="6">
        <v>-0.64045393017278984</v>
      </c>
      <c r="E137" s="6">
        <v>0.52572096323615003</v>
      </c>
      <c r="F137" s="6">
        <v>-22.128284353496721</v>
      </c>
      <c r="G137" s="6">
        <v>11.491920717133095</v>
      </c>
      <c r="H137" s="6">
        <v>-22.128284353496721</v>
      </c>
      <c r="I137" s="6">
        <v>11.491920717133095</v>
      </c>
      <c r="M137" s="6" t="s">
        <v>34</v>
      </c>
      <c r="N137" s="6">
        <v>1.3999999999999986</v>
      </c>
      <c r="O137" s="6">
        <v>3.2188107946428661</v>
      </c>
      <c r="P137" s="6">
        <v>0.43494324125234318</v>
      </c>
      <c r="Q137" s="6">
        <v>0.66606388396064853</v>
      </c>
      <c r="R137" s="6">
        <v>-5.1161417874118706</v>
      </c>
      <c r="S137" s="6">
        <v>7.9161417874118678</v>
      </c>
      <c r="T137" s="6">
        <v>-5.1161417874118706</v>
      </c>
      <c r="U137" s="6">
        <v>7.9161417874118678</v>
      </c>
    </row>
    <row r="138" spans="1:21" ht="15.75" thickBot="1">
      <c r="A138" s="7" t="s">
        <v>35</v>
      </c>
      <c r="B138" s="7">
        <v>-0.49242424242424016</v>
      </c>
      <c r="C138" s="7">
        <v>8.3070640034870369</v>
      </c>
      <c r="D138" s="7">
        <v>-5.9277771570983004E-2</v>
      </c>
      <c r="E138" s="7">
        <v>0.95304151307274876</v>
      </c>
      <c r="F138" s="7">
        <v>-17.309196130326605</v>
      </c>
      <c r="G138" s="7">
        <v>16.324347645478127</v>
      </c>
      <c r="H138" s="7">
        <v>-17.309196130326605</v>
      </c>
      <c r="I138" s="7">
        <v>16.324347645478127</v>
      </c>
      <c r="M138" s="7" t="s">
        <v>35</v>
      </c>
      <c r="N138" s="7">
        <v>0.67696969696969522</v>
      </c>
      <c r="O138" s="7">
        <v>3.2200878471805696</v>
      </c>
      <c r="P138" s="7">
        <v>0.21023330079719205</v>
      </c>
      <c r="Q138" s="7">
        <v>0.83460879927840848</v>
      </c>
      <c r="R138" s="7">
        <v>-5.8417573481465102</v>
      </c>
      <c r="S138" s="7">
        <v>7.1956967420859002</v>
      </c>
      <c r="T138" s="7">
        <v>-5.8417573481465102</v>
      </c>
      <c r="U138" s="7">
        <v>7.1956967420859002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topLeftCell="C1" workbookViewId="0">
      <selection activeCell="AJ9" sqref="AJ9"/>
    </sheetView>
  </sheetViews>
  <sheetFormatPr defaultRowHeight="15"/>
  <cols>
    <col min="21" max="21" width="12.42578125" bestFit="1" customWidth="1"/>
  </cols>
  <sheetData>
    <row r="1" spans="1:22">
      <c r="A1" t="s">
        <v>39</v>
      </c>
    </row>
    <row r="2" spans="1:22">
      <c r="A2" t="s">
        <v>40</v>
      </c>
    </row>
    <row r="3" spans="1:22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>
      <c r="F4" s="1"/>
      <c r="G4" s="1"/>
      <c r="K4" s="2" t="s">
        <v>3</v>
      </c>
      <c r="L4" s="2"/>
      <c r="M4" s="2" t="s">
        <v>4</v>
      </c>
      <c r="N4" s="2"/>
      <c r="R4" s="1"/>
      <c r="S4" s="1"/>
      <c r="T4" s="1"/>
      <c r="U4" s="1"/>
    </row>
    <row r="5" spans="1:22">
      <c r="A5" t="s">
        <v>8</v>
      </c>
      <c r="B5" t="s">
        <v>33</v>
      </c>
      <c r="C5" t="s">
        <v>34</v>
      </c>
      <c r="D5" t="s">
        <v>35</v>
      </c>
      <c r="E5" t="s">
        <v>36</v>
      </c>
      <c r="F5" s="1"/>
      <c r="G5" s="1"/>
      <c r="H5" s="1" t="s">
        <v>0</v>
      </c>
      <c r="I5" s="1" t="s">
        <v>1</v>
      </c>
      <c r="J5" s="1" t="s">
        <v>2</v>
      </c>
      <c r="K5" s="1" t="s">
        <v>6</v>
      </c>
      <c r="L5" s="1" t="s">
        <v>7</v>
      </c>
      <c r="M5" s="1" t="s">
        <v>6</v>
      </c>
      <c r="N5" s="1" t="s">
        <v>7</v>
      </c>
      <c r="O5" s="1" t="s">
        <v>3</v>
      </c>
      <c r="P5" s="1" t="s">
        <v>4</v>
      </c>
      <c r="Q5" s="1" t="s">
        <v>5</v>
      </c>
      <c r="R5" s="4" t="s">
        <v>51</v>
      </c>
      <c r="S5" s="1"/>
      <c r="T5" s="4" t="s">
        <v>52</v>
      </c>
      <c r="U5" s="1"/>
      <c r="V5">
        <f>AVERAGE(R6:R48)</f>
        <v>742.89151884548767</v>
      </c>
    </row>
    <row r="6" spans="1:22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 s="1">
        <v>95</v>
      </c>
      <c r="I6" s="4">
        <v>82</v>
      </c>
      <c r="J6" s="1">
        <f t="shared" ref="J6:J69" si="0">H6-I6</f>
        <v>13</v>
      </c>
      <c r="K6" s="1">
        <v>34939</v>
      </c>
      <c r="L6" s="1">
        <v>18297</v>
      </c>
      <c r="M6" s="1">
        <v>27471</v>
      </c>
      <c r="N6" s="1">
        <v>14604</v>
      </c>
      <c r="O6" s="1">
        <f t="shared" ref="O6:O69" si="1">K6+L6</f>
        <v>53236</v>
      </c>
      <c r="P6" s="1">
        <f t="shared" ref="P6:P48" si="2">M6+N6</f>
        <v>42075</v>
      </c>
      <c r="Q6" s="1">
        <v>775583</v>
      </c>
      <c r="R6" s="1">
        <f>P6/I6</f>
        <v>513.10975609756099</v>
      </c>
      <c r="S6" s="1"/>
      <c r="T6" s="3"/>
      <c r="U6" s="3"/>
    </row>
    <row r="7" spans="1:22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 s="1">
        <v>95</v>
      </c>
      <c r="I7" s="1">
        <v>82</v>
      </c>
      <c r="J7" s="1">
        <f t="shared" si="0"/>
        <v>13</v>
      </c>
      <c r="K7" s="1">
        <v>31268</v>
      </c>
      <c r="L7" s="1">
        <v>18911</v>
      </c>
      <c r="M7" s="1">
        <v>19737</v>
      </c>
      <c r="N7" s="1">
        <v>13875</v>
      </c>
      <c r="O7" s="1">
        <f t="shared" si="1"/>
        <v>50179</v>
      </c>
      <c r="P7" s="1">
        <f t="shared" si="2"/>
        <v>33612</v>
      </c>
      <c r="Q7" s="1">
        <v>792150</v>
      </c>
      <c r="R7" s="1">
        <f t="shared" ref="R7:R48" si="3">P7/I7</f>
        <v>409.90243902439022</v>
      </c>
      <c r="S7" s="1"/>
      <c r="T7" s="3"/>
      <c r="U7" s="3"/>
    </row>
    <row r="8" spans="1:22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 s="1">
        <v>95</v>
      </c>
      <c r="I8" s="1">
        <v>82</v>
      </c>
      <c r="J8" s="1">
        <f t="shared" si="0"/>
        <v>13</v>
      </c>
      <c r="K8" s="1">
        <v>34657</v>
      </c>
      <c r="L8" s="1">
        <v>22692</v>
      </c>
      <c r="M8" s="1">
        <v>27197</v>
      </c>
      <c r="N8" s="1">
        <v>18626</v>
      </c>
      <c r="O8" s="1">
        <f t="shared" si="1"/>
        <v>57349</v>
      </c>
      <c r="P8" s="1">
        <f t="shared" si="2"/>
        <v>45823</v>
      </c>
      <c r="Q8" s="1">
        <v>803676</v>
      </c>
      <c r="R8" s="1">
        <f t="shared" si="3"/>
        <v>558.81707317073176</v>
      </c>
      <c r="S8" s="1"/>
      <c r="T8" s="3"/>
      <c r="U8" s="3"/>
    </row>
    <row r="9" spans="1:22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 s="1">
        <v>95</v>
      </c>
      <c r="I9" s="1">
        <v>86</v>
      </c>
      <c r="J9" s="1">
        <f t="shared" si="0"/>
        <v>9</v>
      </c>
      <c r="K9" s="1">
        <v>33091</v>
      </c>
      <c r="L9" s="1">
        <v>21339</v>
      </c>
      <c r="M9" s="1">
        <v>24778</v>
      </c>
      <c r="N9" s="1">
        <v>18158</v>
      </c>
      <c r="O9" s="1">
        <f t="shared" si="1"/>
        <v>54430</v>
      </c>
      <c r="P9" s="1">
        <f t="shared" si="2"/>
        <v>42936</v>
      </c>
      <c r="Q9" s="1">
        <v>815170</v>
      </c>
      <c r="R9" s="1">
        <f t="shared" si="3"/>
        <v>499.25581395348837</v>
      </c>
      <c r="S9" s="1"/>
      <c r="T9" s="3"/>
      <c r="U9" s="3"/>
    </row>
    <row r="10" spans="1:22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 s="1">
        <v>95</v>
      </c>
      <c r="I10" s="4">
        <v>81</v>
      </c>
      <c r="J10" s="1">
        <f t="shared" si="0"/>
        <v>14</v>
      </c>
      <c r="K10" s="1">
        <v>34106</v>
      </c>
      <c r="L10" s="1">
        <v>23631</v>
      </c>
      <c r="M10" s="1">
        <v>25150</v>
      </c>
      <c r="N10" s="1">
        <v>32155</v>
      </c>
      <c r="O10" s="1">
        <f t="shared" si="1"/>
        <v>57737</v>
      </c>
      <c r="P10" s="1">
        <f t="shared" si="2"/>
        <v>57305</v>
      </c>
      <c r="Q10" s="1">
        <v>815602</v>
      </c>
      <c r="R10" s="1">
        <f t="shared" si="3"/>
        <v>707.46913580246917</v>
      </c>
      <c r="S10" s="1"/>
      <c r="T10" s="3"/>
      <c r="U10" s="3"/>
    </row>
    <row r="11" spans="1:22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 s="1">
        <v>95</v>
      </c>
      <c r="I11" s="4">
        <v>77</v>
      </c>
      <c r="J11" s="1">
        <f t="shared" si="0"/>
        <v>18</v>
      </c>
      <c r="K11" s="1">
        <v>28390</v>
      </c>
      <c r="L11" s="1">
        <v>22605</v>
      </c>
      <c r="M11" s="1">
        <v>20577</v>
      </c>
      <c r="N11" s="1">
        <v>18381</v>
      </c>
      <c r="O11" s="1">
        <f t="shared" si="1"/>
        <v>50995</v>
      </c>
      <c r="P11" s="1">
        <f t="shared" si="2"/>
        <v>38958</v>
      </c>
      <c r="Q11" s="1">
        <v>827639</v>
      </c>
      <c r="R11" s="1">
        <f t="shared" si="3"/>
        <v>505.94805194805195</v>
      </c>
      <c r="S11" s="1"/>
      <c r="T11" s="3"/>
      <c r="U11" s="3"/>
    </row>
    <row r="12" spans="1:22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 s="4">
        <v>160</v>
      </c>
      <c r="I12" s="4">
        <v>73</v>
      </c>
      <c r="J12" s="1">
        <f t="shared" si="0"/>
        <v>87</v>
      </c>
      <c r="K12" s="1">
        <v>40250</v>
      </c>
      <c r="L12" s="1">
        <v>27443</v>
      </c>
      <c r="M12" s="1">
        <v>32300</v>
      </c>
      <c r="N12" s="1">
        <v>24096</v>
      </c>
      <c r="O12" s="1">
        <f t="shared" si="1"/>
        <v>67693</v>
      </c>
      <c r="P12" s="1">
        <f t="shared" si="2"/>
        <v>56396</v>
      </c>
      <c r="Q12" s="1">
        <v>808226</v>
      </c>
      <c r="R12" s="1">
        <f t="shared" si="3"/>
        <v>772.54794520547944</v>
      </c>
      <c r="S12" s="1"/>
      <c r="T12" s="3"/>
      <c r="U12" s="3"/>
    </row>
    <row r="13" spans="1:22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 s="4">
        <v>160</v>
      </c>
      <c r="I13" s="4">
        <v>71</v>
      </c>
      <c r="J13">
        <f t="shared" si="0"/>
        <v>89</v>
      </c>
      <c r="K13">
        <v>29267</v>
      </c>
      <c r="L13">
        <v>21210</v>
      </c>
      <c r="M13">
        <v>23822</v>
      </c>
      <c r="N13">
        <v>15197</v>
      </c>
      <c r="O13">
        <f t="shared" si="1"/>
        <v>50477</v>
      </c>
      <c r="P13">
        <f t="shared" si="2"/>
        <v>39019</v>
      </c>
      <c r="Q13">
        <v>819684</v>
      </c>
      <c r="R13" s="1">
        <f t="shared" si="3"/>
        <v>549.56338028169012</v>
      </c>
      <c r="T13" s="5"/>
      <c r="U13" s="5"/>
    </row>
    <row r="14" spans="1:22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 s="4">
        <v>160</v>
      </c>
      <c r="I14" s="4">
        <v>68</v>
      </c>
      <c r="J14">
        <f t="shared" si="0"/>
        <v>92</v>
      </c>
      <c r="K14">
        <v>37023</v>
      </c>
      <c r="L14">
        <v>25296</v>
      </c>
      <c r="M14">
        <v>28001</v>
      </c>
      <c r="N14">
        <v>15421</v>
      </c>
      <c r="O14">
        <f t="shared" si="1"/>
        <v>62319</v>
      </c>
      <c r="P14">
        <f t="shared" si="2"/>
        <v>43422</v>
      </c>
      <c r="Q14">
        <v>838581</v>
      </c>
      <c r="R14" s="1">
        <f t="shared" si="3"/>
        <v>638.55882352941171</v>
      </c>
      <c r="T14" s="5"/>
      <c r="U14" s="5"/>
    </row>
    <row r="15" spans="1:22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 s="4">
        <v>160</v>
      </c>
      <c r="I15" s="4">
        <v>74</v>
      </c>
      <c r="J15">
        <f t="shared" si="0"/>
        <v>86</v>
      </c>
      <c r="K15">
        <v>34606</v>
      </c>
      <c r="L15">
        <v>24327</v>
      </c>
      <c r="M15">
        <v>22898</v>
      </c>
      <c r="N15">
        <v>14842</v>
      </c>
      <c r="O15">
        <f t="shared" si="1"/>
        <v>58933</v>
      </c>
      <c r="P15">
        <f t="shared" si="2"/>
        <v>37740</v>
      </c>
      <c r="Q15">
        <v>859774</v>
      </c>
      <c r="R15" s="1">
        <f t="shared" si="3"/>
        <v>510</v>
      </c>
      <c r="T15" s="5"/>
      <c r="U15" s="5"/>
    </row>
    <row r="16" spans="1:22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 s="4">
        <v>160</v>
      </c>
      <c r="I16" s="4">
        <v>76</v>
      </c>
      <c r="J16">
        <f t="shared" si="0"/>
        <v>84</v>
      </c>
      <c r="K16">
        <v>43279</v>
      </c>
      <c r="L16">
        <v>31671</v>
      </c>
      <c r="M16">
        <v>26801</v>
      </c>
      <c r="N16">
        <v>20521</v>
      </c>
      <c r="O16">
        <f t="shared" si="1"/>
        <v>74950</v>
      </c>
      <c r="P16">
        <f t="shared" si="2"/>
        <v>47322</v>
      </c>
      <c r="Q16">
        <v>887402</v>
      </c>
      <c r="R16" s="1">
        <f t="shared" si="3"/>
        <v>622.65789473684208</v>
      </c>
      <c r="T16" s="5"/>
      <c r="U16" s="5"/>
    </row>
    <row r="17" spans="1:21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 s="4">
        <v>160</v>
      </c>
      <c r="I17" s="4">
        <v>73</v>
      </c>
      <c r="J17">
        <f t="shared" si="0"/>
        <v>87</v>
      </c>
      <c r="K17">
        <v>31699</v>
      </c>
      <c r="L17">
        <v>24012</v>
      </c>
      <c r="M17">
        <v>18228</v>
      </c>
      <c r="N17">
        <v>13027</v>
      </c>
      <c r="O17">
        <f t="shared" si="1"/>
        <v>55711</v>
      </c>
      <c r="P17">
        <f t="shared" si="2"/>
        <v>31255</v>
      </c>
      <c r="Q17">
        <v>911858</v>
      </c>
      <c r="R17" s="1">
        <f t="shared" si="3"/>
        <v>428.15068493150687</v>
      </c>
      <c r="T17" s="5"/>
      <c r="U17" s="5"/>
    </row>
    <row r="18" spans="1:21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 s="4">
        <v>160</v>
      </c>
      <c r="I18" s="4">
        <v>72</v>
      </c>
      <c r="J18">
        <f t="shared" si="0"/>
        <v>88</v>
      </c>
      <c r="K18">
        <v>37675</v>
      </c>
      <c r="L18">
        <v>24488</v>
      </c>
      <c r="M18">
        <v>22655</v>
      </c>
      <c r="N18">
        <v>15941</v>
      </c>
      <c r="O18">
        <f t="shared" si="1"/>
        <v>62163</v>
      </c>
      <c r="P18">
        <f t="shared" si="2"/>
        <v>38596</v>
      </c>
      <c r="Q18">
        <v>935425</v>
      </c>
      <c r="R18" s="1">
        <f t="shared" si="3"/>
        <v>536.05555555555554</v>
      </c>
      <c r="T18" s="5"/>
      <c r="U18" s="5"/>
    </row>
    <row r="19" spans="1:21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 s="4">
        <v>160</v>
      </c>
      <c r="I19" s="4">
        <v>88</v>
      </c>
      <c r="J19">
        <f t="shared" si="0"/>
        <v>72</v>
      </c>
      <c r="K19">
        <v>32295</v>
      </c>
      <c r="L19">
        <v>25568</v>
      </c>
      <c r="M19">
        <v>22585</v>
      </c>
      <c r="N19">
        <v>21266</v>
      </c>
      <c r="O19">
        <f t="shared" si="1"/>
        <v>57863</v>
      </c>
      <c r="P19">
        <f t="shared" si="2"/>
        <v>43851</v>
      </c>
      <c r="Q19">
        <v>949437</v>
      </c>
      <c r="R19" s="1">
        <f t="shared" si="3"/>
        <v>498.30681818181819</v>
      </c>
      <c r="T19" s="5"/>
      <c r="U19" s="5"/>
    </row>
    <row r="20" spans="1:21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 s="4">
        <v>160</v>
      </c>
      <c r="I20" s="4">
        <v>83</v>
      </c>
      <c r="J20">
        <f t="shared" si="0"/>
        <v>77</v>
      </c>
      <c r="K20">
        <v>29400</v>
      </c>
      <c r="L20">
        <v>27150</v>
      </c>
      <c r="M20">
        <v>39562</v>
      </c>
      <c r="N20">
        <v>18288</v>
      </c>
      <c r="O20">
        <f t="shared" si="1"/>
        <v>56550</v>
      </c>
      <c r="P20">
        <f t="shared" si="2"/>
        <v>57850</v>
      </c>
      <c r="Q20">
        <v>948137</v>
      </c>
      <c r="R20" s="1">
        <f t="shared" si="3"/>
        <v>696.98795180722891</v>
      </c>
      <c r="T20" s="5"/>
      <c r="U20" s="5"/>
    </row>
    <row r="21" spans="1:21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 s="4">
        <v>160</v>
      </c>
      <c r="I21" s="4">
        <v>78</v>
      </c>
      <c r="J21">
        <f t="shared" si="0"/>
        <v>82</v>
      </c>
      <c r="K21">
        <v>31401</v>
      </c>
      <c r="L21">
        <v>32438</v>
      </c>
      <c r="M21">
        <v>38514</v>
      </c>
      <c r="N21">
        <v>22598</v>
      </c>
      <c r="O21">
        <f t="shared" si="1"/>
        <v>63839</v>
      </c>
      <c r="P21">
        <f t="shared" si="2"/>
        <v>61112</v>
      </c>
      <c r="Q21">
        <v>950864</v>
      </c>
      <c r="R21" s="1">
        <f t="shared" si="3"/>
        <v>783.48717948717945</v>
      </c>
      <c r="T21" s="5"/>
      <c r="U21" s="5"/>
    </row>
    <row r="22" spans="1:21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 s="4">
        <v>160</v>
      </c>
      <c r="I22">
        <v>73</v>
      </c>
      <c r="J22">
        <f t="shared" si="0"/>
        <v>87</v>
      </c>
      <c r="K22">
        <v>31064</v>
      </c>
      <c r="L22">
        <v>30149</v>
      </c>
      <c r="M22">
        <v>36405</v>
      </c>
      <c r="N22">
        <v>22792</v>
      </c>
      <c r="O22">
        <f t="shared" si="1"/>
        <v>61213</v>
      </c>
      <c r="P22">
        <f t="shared" si="2"/>
        <v>59197</v>
      </c>
      <c r="Q22">
        <v>952862</v>
      </c>
      <c r="R22" s="1">
        <f t="shared" si="3"/>
        <v>810.91780821917803</v>
      </c>
      <c r="T22" s="5"/>
      <c r="U22" s="5"/>
    </row>
    <row r="23" spans="1:21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 s="4">
        <v>160</v>
      </c>
      <c r="I23">
        <v>63</v>
      </c>
      <c r="J23">
        <f t="shared" si="0"/>
        <v>97</v>
      </c>
      <c r="K23">
        <v>38239</v>
      </c>
      <c r="L23">
        <v>30071</v>
      </c>
      <c r="M23">
        <v>31920</v>
      </c>
      <c r="N23">
        <v>19320</v>
      </c>
      <c r="O23">
        <f t="shared" si="1"/>
        <v>68310</v>
      </c>
      <c r="P23">
        <f t="shared" si="2"/>
        <v>51240</v>
      </c>
      <c r="Q23">
        <v>969932</v>
      </c>
      <c r="R23" s="1">
        <f t="shared" si="3"/>
        <v>813.33333333333337</v>
      </c>
      <c r="T23" s="5"/>
      <c r="U23" s="5"/>
    </row>
    <row r="24" spans="1:21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 s="4">
        <v>160</v>
      </c>
      <c r="I24">
        <v>71</v>
      </c>
      <c r="J24">
        <f t="shared" si="0"/>
        <v>89</v>
      </c>
      <c r="K24">
        <v>44405</v>
      </c>
      <c r="L24">
        <v>33488</v>
      </c>
      <c r="M24">
        <v>45426</v>
      </c>
      <c r="N24">
        <v>28800</v>
      </c>
      <c r="O24">
        <f t="shared" si="1"/>
        <v>77893</v>
      </c>
      <c r="P24">
        <f t="shared" si="2"/>
        <v>74226</v>
      </c>
      <c r="Q24">
        <v>973599</v>
      </c>
      <c r="R24" s="1">
        <f t="shared" si="3"/>
        <v>1045.4366197183099</v>
      </c>
      <c r="T24" s="5"/>
      <c r="U24" s="5"/>
    </row>
    <row r="25" spans="1:21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 s="4">
        <v>160</v>
      </c>
      <c r="I25">
        <v>71</v>
      </c>
      <c r="J25">
        <f t="shared" si="0"/>
        <v>89</v>
      </c>
      <c r="K25">
        <v>32570</v>
      </c>
      <c r="L25">
        <v>26458</v>
      </c>
      <c r="M25">
        <v>41646</v>
      </c>
      <c r="N25">
        <v>23071</v>
      </c>
      <c r="O25">
        <f t="shared" si="1"/>
        <v>59028</v>
      </c>
      <c r="P25">
        <f t="shared" si="2"/>
        <v>64717</v>
      </c>
      <c r="Q25">
        <v>967910</v>
      </c>
      <c r="R25" s="1">
        <f t="shared" si="3"/>
        <v>911.50704225352115</v>
      </c>
      <c r="T25" s="5"/>
      <c r="U25" s="5"/>
    </row>
    <row r="26" spans="1:21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 s="4">
        <v>160</v>
      </c>
      <c r="I26">
        <v>66</v>
      </c>
      <c r="J26">
        <f t="shared" si="0"/>
        <v>94</v>
      </c>
      <c r="K26">
        <v>38636</v>
      </c>
      <c r="L26">
        <v>30364</v>
      </c>
      <c r="M26">
        <v>37389</v>
      </c>
      <c r="N26">
        <v>29447</v>
      </c>
      <c r="O26">
        <f t="shared" si="1"/>
        <v>69000</v>
      </c>
      <c r="P26">
        <f t="shared" si="2"/>
        <v>66836</v>
      </c>
      <c r="Q26">
        <v>970074</v>
      </c>
      <c r="R26" s="1">
        <f t="shared" si="3"/>
        <v>1012.6666666666666</v>
      </c>
      <c r="T26" s="5"/>
      <c r="U26" s="5"/>
    </row>
    <row r="27" spans="1:21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 s="4">
        <v>160</v>
      </c>
      <c r="I27">
        <v>65</v>
      </c>
      <c r="J27">
        <f t="shared" si="0"/>
        <v>95</v>
      </c>
      <c r="K27">
        <v>36436</v>
      </c>
      <c r="L27">
        <v>26690</v>
      </c>
      <c r="M27">
        <v>31540</v>
      </c>
      <c r="N27">
        <v>20052</v>
      </c>
      <c r="O27">
        <f t="shared" si="1"/>
        <v>63126</v>
      </c>
      <c r="P27">
        <f t="shared" si="2"/>
        <v>51592</v>
      </c>
      <c r="Q27">
        <v>981608</v>
      </c>
      <c r="R27" s="1">
        <f t="shared" si="3"/>
        <v>793.72307692307697</v>
      </c>
      <c r="T27" s="5"/>
      <c r="U27" s="5"/>
    </row>
    <row r="28" spans="1:21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 s="4">
        <v>160</v>
      </c>
      <c r="I28">
        <v>69</v>
      </c>
      <c r="J28">
        <f t="shared" si="0"/>
        <v>91</v>
      </c>
      <c r="K28">
        <v>44303</v>
      </c>
      <c r="L28">
        <v>31997</v>
      </c>
      <c r="M28">
        <v>42176</v>
      </c>
      <c r="N28">
        <v>22047</v>
      </c>
      <c r="O28">
        <f t="shared" si="1"/>
        <v>76300</v>
      </c>
      <c r="P28">
        <f t="shared" si="2"/>
        <v>64223</v>
      </c>
      <c r="Q28">
        <v>993685</v>
      </c>
      <c r="R28" s="1">
        <f t="shared" si="3"/>
        <v>930.768115942029</v>
      </c>
      <c r="T28" s="5"/>
      <c r="U28" s="5"/>
    </row>
    <row r="29" spans="1:21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 s="4">
        <v>160</v>
      </c>
      <c r="I29">
        <v>75</v>
      </c>
      <c r="J29">
        <f t="shared" si="0"/>
        <v>85</v>
      </c>
      <c r="K29">
        <v>38545</v>
      </c>
      <c r="L29">
        <v>26515</v>
      </c>
      <c r="M29">
        <v>34580</v>
      </c>
      <c r="N29">
        <v>18638</v>
      </c>
      <c r="O29">
        <f t="shared" si="1"/>
        <v>65060</v>
      </c>
      <c r="P29">
        <f t="shared" si="2"/>
        <v>53218</v>
      </c>
      <c r="Q29">
        <v>1005527</v>
      </c>
      <c r="R29" s="1">
        <f t="shared" si="3"/>
        <v>709.57333333333338</v>
      </c>
      <c r="T29" s="5"/>
      <c r="U29" s="5"/>
    </row>
    <row r="30" spans="1:21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 s="4">
        <v>160</v>
      </c>
      <c r="I30" s="4">
        <v>75</v>
      </c>
      <c r="J30">
        <f t="shared" si="0"/>
        <v>85</v>
      </c>
      <c r="K30">
        <v>33945</v>
      </c>
      <c r="L30">
        <v>28200</v>
      </c>
      <c r="M30">
        <v>34601</v>
      </c>
      <c r="N30">
        <v>24538</v>
      </c>
      <c r="O30">
        <f t="shared" si="1"/>
        <v>62145</v>
      </c>
      <c r="P30">
        <f t="shared" si="2"/>
        <v>59139</v>
      </c>
      <c r="Q30">
        <v>1008533</v>
      </c>
      <c r="R30" s="1">
        <f t="shared" si="3"/>
        <v>788.52</v>
      </c>
      <c r="T30" s="5"/>
      <c r="U30" s="5"/>
    </row>
    <row r="31" spans="1:21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 s="4">
        <v>160</v>
      </c>
      <c r="I31" s="4">
        <v>86</v>
      </c>
      <c r="J31">
        <f t="shared" si="0"/>
        <v>74</v>
      </c>
      <c r="K31">
        <v>31643</v>
      </c>
      <c r="L31">
        <v>26785</v>
      </c>
      <c r="M31">
        <v>28504</v>
      </c>
      <c r="N31">
        <v>23239</v>
      </c>
      <c r="O31">
        <f t="shared" si="1"/>
        <v>58428</v>
      </c>
      <c r="P31">
        <f t="shared" si="2"/>
        <v>51743</v>
      </c>
      <c r="Q31">
        <v>1015218</v>
      </c>
      <c r="R31" s="1">
        <f t="shared" si="3"/>
        <v>601.66279069767438</v>
      </c>
      <c r="T31" s="5"/>
      <c r="U31" s="5"/>
    </row>
    <row r="32" spans="1:21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 s="4">
        <v>160</v>
      </c>
      <c r="I32" s="4">
        <v>84</v>
      </c>
      <c r="J32">
        <f t="shared" si="0"/>
        <v>76</v>
      </c>
      <c r="K32">
        <v>36925</v>
      </c>
      <c r="L32">
        <v>29988</v>
      </c>
      <c r="M32">
        <v>35085</v>
      </c>
      <c r="N32">
        <v>47179</v>
      </c>
      <c r="O32">
        <f t="shared" si="1"/>
        <v>66913</v>
      </c>
      <c r="P32">
        <f t="shared" si="2"/>
        <v>82264</v>
      </c>
      <c r="Q32">
        <v>999867</v>
      </c>
      <c r="R32" s="1">
        <f t="shared" si="3"/>
        <v>979.33333333333337</v>
      </c>
      <c r="T32" s="5"/>
      <c r="U32" s="5"/>
    </row>
    <row r="33" spans="1:21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 s="4">
        <v>160</v>
      </c>
      <c r="I33" s="4">
        <v>86</v>
      </c>
      <c r="J33">
        <f t="shared" si="0"/>
        <v>74</v>
      </c>
      <c r="K33">
        <v>34298</v>
      </c>
      <c r="L33">
        <v>28907</v>
      </c>
      <c r="M33">
        <v>30802</v>
      </c>
      <c r="N33">
        <v>23591</v>
      </c>
      <c r="O33">
        <f t="shared" si="1"/>
        <v>63205</v>
      </c>
      <c r="P33">
        <f t="shared" si="2"/>
        <v>54393</v>
      </c>
      <c r="Q33">
        <v>1008679</v>
      </c>
      <c r="R33" s="1">
        <f t="shared" si="3"/>
        <v>632.47674418604652</v>
      </c>
      <c r="T33" s="5"/>
      <c r="U33" s="5"/>
    </row>
    <row r="34" spans="1:21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 s="4">
        <v>160</v>
      </c>
      <c r="I34" s="4">
        <v>87</v>
      </c>
      <c r="J34">
        <f t="shared" si="0"/>
        <v>73</v>
      </c>
      <c r="K34">
        <v>35241</v>
      </c>
      <c r="L34">
        <v>28759</v>
      </c>
      <c r="M34">
        <v>32996</v>
      </c>
      <c r="N34">
        <v>26328</v>
      </c>
      <c r="O34">
        <f t="shared" si="1"/>
        <v>64000</v>
      </c>
      <c r="P34">
        <f t="shared" si="2"/>
        <v>59324</v>
      </c>
      <c r="Q34">
        <v>1013355</v>
      </c>
      <c r="R34" s="1">
        <f t="shared" si="3"/>
        <v>681.88505747126442</v>
      </c>
      <c r="T34" s="5"/>
      <c r="U34" s="5"/>
    </row>
    <row r="35" spans="1:21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 s="4">
        <v>160</v>
      </c>
      <c r="I35" s="4">
        <v>87</v>
      </c>
      <c r="J35">
        <f t="shared" si="0"/>
        <v>73</v>
      </c>
      <c r="K35">
        <v>37264</v>
      </c>
      <c r="L35">
        <v>28268</v>
      </c>
      <c r="M35">
        <v>29696</v>
      </c>
      <c r="N35">
        <v>26784</v>
      </c>
      <c r="O35">
        <f t="shared" si="1"/>
        <v>65532</v>
      </c>
      <c r="P35">
        <f t="shared" si="2"/>
        <v>56480</v>
      </c>
      <c r="Q35">
        <v>1022407</v>
      </c>
      <c r="R35" s="1">
        <f t="shared" si="3"/>
        <v>649.19540229885058</v>
      </c>
      <c r="T35" s="5"/>
      <c r="U35" s="5"/>
    </row>
    <row r="36" spans="1:21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 s="4">
        <v>160</v>
      </c>
      <c r="I36" s="4">
        <v>88</v>
      </c>
      <c r="J36">
        <f t="shared" si="0"/>
        <v>72</v>
      </c>
      <c r="K36">
        <v>39025</v>
      </c>
      <c r="L36">
        <v>34162</v>
      </c>
      <c r="M36">
        <v>36149</v>
      </c>
      <c r="N36">
        <v>27363</v>
      </c>
      <c r="O36">
        <f t="shared" si="1"/>
        <v>73187</v>
      </c>
      <c r="P36">
        <f t="shared" si="2"/>
        <v>63512</v>
      </c>
      <c r="Q36">
        <v>1032082</v>
      </c>
      <c r="R36" s="1">
        <f t="shared" si="3"/>
        <v>721.72727272727275</v>
      </c>
      <c r="T36" s="5"/>
      <c r="U36" s="5"/>
    </row>
    <row r="37" spans="1:21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 s="4">
        <v>160</v>
      </c>
      <c r="I37" s="4">
        <v>82</v>
      </c>
      <c r="J37">
        <f t="shared" si="0"/>
        <v>78</v>
      </c>
      <c r="K37">
        <v>34625</v>
      </c>
      <c r="L37">
        <v>34196</v>
      </c>
      <c r="M37">
        <v>30829</v>
      </c>
      <c r="N37">
        <v>26676</v>
      </c>
      <c r="O37">
        <f t="shared" si="1"/>
        <v>68821</v>
      </c>
      <c r="P37">
        <f t="shared" si="2"/>
        <v>57505</v>
      </c>
      <c r="Q37">
        <v>1043398</v>
      </c>
      <c r="R37" s="1">
        <f t="shared" si="3"/>
        <v>701.28048780487802</v>
      </c>
      <c r="T37" s="5"/>
      <c r="U37" s="5"/>
    </row>
    <row r="38" spans="1:21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 s="4">
        <v>160</v>
      </c>
      <c r="I38" s="4">
        <v>90</v>
      </c>
      <c r="J38">
        <f t="shared" si="0"/>
        <v>70</v>
      </c>
      <c r="K38">
        <v>38095</v>
      </c>
      <c r="L38">
        <v>28372</v>
      </c>
      <c r="M38">
        <v>39276</v>
      </c>
      <c r="N38">
        <v>29230</v>
      </c>
      <c r="O38">
        <f t="shared" si="1"/>
        <v>66467</v>
      </c>
      <c r="P38">
        <f t="shared" si="2"/>
        <v>68506</v>
      </c>
      <c r="Q38">
        <v>1041359</v>
      </c>
      <c r="R38" s="1">
        <f t="shared" si="3"/>
        <v>761.17777777777781</v>
      </c>
      <c r="T38" s="5"/>
      <c r="U38" s="5"/>
    </row>
    <row r="39" spans="1:21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 s="4">
        <v>160</v>
      </c>
      <c r="I39" s="4">
        <v>90</v>
      </c>
      <c r="J39">
        <f t="shared" si="0"/>
        <v>70</v>
      </c>
      <c r="K39">
        <v>29785</v>
      </c>
      <c r="L39">
        <v>32140</v>
      </c>
      <c r="M39">
        <v>38628</v>
      </c>
      <c r="N39">
        <v>26467</v>
      </c>
      <c r="O39">
        <f t="shared" si="1"/>
        <v>61925</v>
      </c>
      <c r="P39">
        <f t="shared" si="2"/>
        <v>65095</v>
      </c>
      <c r="Q39">
        <v>1038189</v>
      </c>
      <c r="R39" s="1">
        <f t="shared" si="3"/>
        <v>723.27777777777783</v>
      </c>
      <c r="T39" s="5"/>
      <c r="U39" s="5"/>
    </row>
    <row r="40" spans="1:21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 s="4">
        <v>160</v>
      </c>
      <c r="I40" s="4">
        <v>84</v>
      </c>
      <c r="J40">
        <f t="shared" si="0"/>
        <v>76</v>
      </c>
      <c r="K40">
        <v>40629</v>
      </c>
      <c r="L40">
        <v>43083</v>
      </c>
      <c r="M40">
        <v>61378</v>
      </c>
      <c r="N40">
        <v>41995</v>
      </c>
      <c r="O40">
        <f t="shared" si="1"/>
        <v>83712</v>
      </c>
      <c r="P40">
        <f t="shared" si="2"/>
        <v>103373</v>
      </c>
      <c r="Q40">
        <v>1018528</v>
      </c>
      <c r="R40" s="1">
        <f t="shared" si="3"/>
        <v>1230.6309523809523</v>
      </c>
      <c r="T40" s="5"/>
      <c r="U40" s="5"/>
    </row>
    <row r="41" spans="1:21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 s="4">
        <v>160</v>
      </c>
      <c r="I41" s="4">
        <v>80</v>
      </c>
      <c r="J41">
        <f t="shared" si="0"/>
        <v>80</v>
      </c>
      <c r="K41">
        <v>36218</v>
      </c>
      <c r="L41">
        <v>32720</v>
      </c>
      <c r="M41">
        <v>45083</v>
      </c>
      <c r="N41">
        <v>28237</v>
      </c>
      <c r="O41">
        <f t="shared" si="1"/>
        <v>68938</v>
      </c>
      <c r="P41">
        <f t="shared" si="2"/>
        <v>73320</v>
      </c>
      <c r="Q41">
        <v>1014146</v>
      </c>
      <c r="R41" s="1">
        <f t="shared" si="3"/>
        <v>916.5</v>
      </c>
      <c r="T41" s="5"/>
      <c r="U41" s="5"/>
    </row>
    <row r="42" spans="1:21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 s="4">
        <v>160</v>
      </c>
      <c r="I42" s="4">
        <v>82</v>
      </c>
      <c r="J42">
        <f t="shared" si="0"/>
        <v>78</v>
      </c>
      <c r="K42">
        <v>33105</v>
      </c>
      <c r="L42">
        <v>27997</v>
      </c>
      <c r="M42">
        <v>36100</v>
      </c>
      <c r="N42">
        <v>21467</v>
      </c>
      <c r="O42">
        <f t="shared" si="1"/>
        <v>61102</v>
      </c>
      <c r="P42">
        <f t="shared" si="2"/>
        <v>57567</v>
      </c>
      <c r="Q42">
        <v>1017681</v>
      </c>
      <c r="R42" s="1">
        <f t="shared" si="3"/>
        <v>702.03658536585363</v>
      </c>
      <c r="T42" s="5"/>
      <c r="U42" s="5"/>
    </row>
    <row r="43" spans="1:21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 s="4">
        <v>160</v>
      </c>
      <c r="I43" s="4">
        <v>79</v>
      </c>
      <c r="J43">
        <f t="shared" si="0"/>
        <v>81</v>
      </c>
      <c r="K43">
        <v>29785</v>
      </c>
      <c r="L43">
        <v>32140</v>
      </c>
      <c r="M43">
        <v>38628</v>
      </c>
      <c r="N43">
        <v>26467</v>
      </c>
      <c r="O43">
        <f t="shared" si="1"/>
        <v>61925</v>
      </c>
      <c r="P43">
        <f t="shared" si="2"/>
        <v>65095</v>
      </c>
      <c r="Q43">
        <v>914933</v>
      </c>
      <c r="R43" s="1">
        <f t="shared" si="3"/>
        <v>823.98734177215192</v>
      </c>
      <c r="T43" s="5"/>
      <c r="U43" s="5"/>
    </row>
    <row r="44" spans="1:21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 s="4">
        <v>160</v>
      </c>
      <c r="I44" s="4">
        <v>75</v>
      </c>
      <c r="J44">
        <f t="shared" si="0"/>
        <v>85</v>
      </c>
      <c r="K44">
        <v>41820</v>
      </c>
      <c r="L44">
        <v>45723</v>
      </c>
      <c r="M44">
        <v>38658</v>
      </c>
      <c r="N44">
        <v>47320</v>
      </c>
      <c r="O44">
        <f t="shared" si="1"/>
        <v>87543</v>
      </c>
      <c r="P44">
        <f t="shared" si="2"/>
        <v>85978</v>
      </c>
      <c r="Q44">
        <v>916498</v>
      </c>
      <c r="R44" s="1">
        <f t="shared" si="3"/>
        <v>1146.3733333333332</v>
      </c>
      <c r="T44" s="5"/>
      <c r="U44" s="5"/>
    </row>
    <row r="45" spans="1:21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 s="4">
        <v>160</v>
      </c>
      <c r="I45" s="4">
        <v>74</v>
      </c>
      <c r="J45">
        <f t="shared" si="0"/>
        <v>86</v>
      </c>
      <c r="K45">
        <v>29136</v>
      </c>
      <c r="L45">
        <v>33910</v>
      </c>
      <c r="M45">
        <v>28221</v>
      </c>
      <c r="N45">
        <v>32494</v>
      </c>
      <c r="O45">
        <f t="shared" si="1"/>
        <v>63046</v>
      </c>
      <c r="P45">
        <f t="shared" si="2"/>
        <v>60715</v>
      </c>
      <c r="Q45">
        <v>918829</v>
      </c>
      <c r="R45" s="1">
        <f t="shared" si="3"/>
        <v>820.47297297297303</v>
      </c>
      <c r="T45" s="5"/>
      <c r="U45" s="5"/>
    </row>
    <row r="46" spans="1:21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 s="4">
        <v>160</v>
      </c>
      <c r="I46" s="4">
        <v>70</v>
      </c>
      <c r="J46">
        <f t="shared" si="0"/>
        <v>90</v>
      </c>
      <c r="K46">
        <v>30583</v>
      </c>
      <c r="L46">
        <v>35325</v>
      </c>
      <c r="M46">
        <v>35456</v>
      </c>
      <c r="N46">
        <v>36243</v>
      </c>
      <c r="O46">
        <f t="shared" si="1"/>
        <v>65908</v>
      </c>
      <c r="P46">
        <f t="shared" si="2"/>
        <v>71699</v>
      </c>
      <c r="Q46">
        <v>913038</v>
      </c>
      <c r="R46" s="1">
        <f t="shared" si="3"/>
        <v>1024.2714285714285</v>
      </c>
      <c r="T46" s="5"/>
      <c r="U46" s="5"/>
    </row>
    <row r="47" spans="1:21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 s="4">
        <v>160</v>
      </c>
      <c r="I47" s="4">
        <v>78</v>
      </c>
      <c r="J47">
        <f t="shared" si="0"/>
        <v>82</v>
      </c>
      <c r="K47">
        <v>31597</v>
      </c>
      <c r="L47">
        <v>39374</v>
      </c>
      <c r="M47">
        <v>28518</v>
      </c>
      <c r="N47">
        <v>35896</v>
      </c>
      <c r="O47">
        <f t="shared" si="1"/>
        <v>70971</v>
      </c>
      <c r="P47">
        <f t="shared" si="2"/>
        <v>64414</v>
      </c>
      <c r="Q47">
        <v>919595</v>
      </c>
      <c r="R47" s="1">
        <f t="shared" si="3"/>
        <v>825.82051282051282</v>
      </c>
      <c r="T47" s="5"/>
      <c r="U47" s="5"/>
    </row>
    <row r="48" spans="1:21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 s="4">
        <v>160</v>
      </c>
      <c r="I48" s="4">
        <v>77</v>
      </c>
      <c r="J48" s="10">
        <f t="shared" si="0"/>
        <v>83</v>
      </c>
      <c r="K48">
        <v>38148</v>
      </c>
      <c r="L48">
        <v>40873</v>
      </c>
      <c r="M48">
        <v>35701</v>
      </c>
      <c r="N48">
        <v>37831</v>
      </c>
      <c r="O48" s="10">
        <f t="shared" si="1"/>
        <v>79021</v>
      </c>
      <c r="P48" s="10">
        <f t="shared" si="2"/>
        <v>73532</v>
      </c>
      <c r="Q48">
        <v>925084</v>
      </c>
      <c r="R48" s="1">
        <f t="shared" si="3"/>
        <v>954.96103896103898</v>
      </c>
      <c r="T48" s="5"/>
      <c r="U48" s="5"/>
    </row>
    <row r="49" spans="1:21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 s="10">
        <f>$B$134+$B$135*A49+$B$136*B49+$B$137*C49+$B$138*D49</f>
        <v>177.33333333333331</v>
      </c>
      <c r="I49" s="10">
        <f>I48*1.1</f>
        <v>84.7</v>
      </c>
      <c r="J49" s="10">
        <f t="shared" si="0"/>
        <v>92.633333333333312</v>
      </c>
      <c r="K49" s="10">
        <f>$B$88+$B$89*A49+$B$90*B49+$B$91*C49+$B$92*D49</f>
        <v>33355.439999999995</v>
      </c>
      <c r="L49" s="10">
        <f>$O$88+$O$89*A49+$O$90*B49+$O$91*C49+$O$92*D49</f>
        <v>36307.359999999993</v>
      </c>
      <c r="M49" s="10">
        <f>$B$112+$B$113*A49+$B$114*B49+C49*$B$115+D49*$B$116</f>
        <v>39268.400000000001</v>
      </c>
      <c r="N49" s="10">
        <f>$N$112+$N$113*A49+$N$114*B49+C49*$N$115+D49*$N$116</f>
        <v>32236.546666666662</v>
      </c>
      <c r="O49" s="10">
        <f t="shared" si="1"/>
        <v>69662.799999999988</v>
      </c>
      <c r="P49" s="10">
        <f>I49*$V$5</f>
        <v>62922.911646212808</v>
      </c>
      <c r="Q49" s="10">
        <f>Q48+O49-P49</f>
        <v>931823.88835378725</v>
      </c>
      <c r="R49" s="1"/>
      <c r="T49" s="5"/>
      <c r="U49" s="5"/>
    </row>
    <row r="50" spans="1:21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 s="10">
        <f t="shared" ref="H50:H69" si="4">$B$134+$B$135*A50+$B$136*B50+$B$137*C50+$B$138*D50</f>
        <v>174.18181818181816</v>
      </c>
      <c r="I50" s="10">
        <f t="shared" ref="I50:I57" si="5">I49*1.1</f>
        <v>93.170000000000016</v>
      </c>
      <c r="J50" s="10">
        <f t="shared" si="0"/>
        <v>81.011818181818143</v>
      </c>
      <c r="K50" s="10">
        <f t="shared" ref="K50:K69" si="6">$B$88+$B$89*A50+$B$90*B50+$B$91*C50+$B$92*D50</f>
        <v>35241.570909090908</v>
      </c>
      <c r="L50" s="10">
        <f t="shared" ref="L50:L69" si="7">$O$88+$O$89*A50+$O$90*B50+$O$91*C50+$O$92*D50</f>
        <v>36229.120000000003</v>
      </c>
      <c r="M50" s="10">
        <f t="shared" ref="M50:M69" si="8">$B$112+$B$113*A50+$B$114*B50+C50*$B$115+D50*$B$116</f>
        <v>40628.836363636365</v>
      </c>
      <c r="N50" s="10">
        <f t="shared" ref="N50:N69" si="9">$N$112+$N$113*A50+$N$114*B50+C50*$N$115+D50*$N$116</f>
        <v>35361.832727272726</v>
      </c>
      <c r="O50" s="10">
        <f t="shared" si="1"/>
        <v>71470.690909090918</v>
      </c>
      <c r="P50" s="10">
        <f t="shared" ref="P50:P69" si="10">I50*$V$5</f>
        <v>69215.202810834104</v>
      </c>
      <c r="Q50" s="10">
        <f t="shared" ref="Q50:Q69" si="11">Q49+O50-P50</f>
        <v>934079.37645204412</v>
      </c>
      <c r="R50" s="1"/>
      <c r="T50" s="5"/>
      <c r="U50" s="5"/>
    </row>
    <row r="51" spans="1:21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 s="10">
        <f t="shared" si="4"/>
        <v>174.18181818181819</v>
      </c>
      <c r="I51" s="10">
        <f t="shared" si="5"/>
        <v>102.48700000000002</v>
      </c>
      <c r="J51" s="10">
        <f t="shared" si="0"/>
        <v>71.694818181818164</v>
      </c>
      <c r="K51" s="10">
        <f t="shared" si="6"/>
        <v>33141.207272727268</v>
      </c>
      <c r="L51" s="10">
        <f t="shared" si="7"/>
        <v>36774.665454545451</v>
      </c>
      <c r="M51" s="10">
        <f t="shared" si="8"/>
        <v>36786.199999999997</v>
      </c>
      <c r="N51" s="10">
        <f t="shared" si="9"/>
        <v>33400.28727272727</v>
      </c>
      <c r="O51" s="10">
        <f t="shared" si="1"/>
        <v>69915.872727272712</v>
      </c>
      <c r="P51" s="10">
        <f t="shared" si="10"/>
        <v>76136.723091917505</v>
      </c>
      <c r="Q51" s="10">
        <f t="shared" si="11"/>
        <v>927858.52608739934</v>
      </c>
      <c r="R51" s="1"/>
      <c r="T51" s="5"/>
      <c r="U51" s="5"/>
    </row>
    <row r="52" spans="1:21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 s="10">
        <f t="shared" si="4"/>
        <v>180.09090909090907</v>
      </c>
      <c r="I52" s="10">
        <f t="shared" si="5"/>
        <v>112.73570000000004</v>
      </c>
      <c r="J52" s="10">
        <f t="shared" si="0"/>
        <v>67.355209090909028</v>
      </c>
      <c r="K52" s="10">
        <f t="shared" si="6"/>
        <v>39644.207272727268</v>
      </c>
      <c r="L52" s="10">
        <f t="shared" si="7"/>
        <v>42355.665454545444</v>
      </c>
      <c r="M52" s="10">
        <f t="shared" si="8"/>
        <v>46531.836363636365</v>
      </c>
      <c r="N52" s="10">
        <f t="shared" si="9"/>
        <v>41352.741818181814</v>
      </c>
      <c r="O52" s="10">
        <f t="shared" si="1"/>
        <v>81999.872727272712</v>
      </c>
      <c r="P52" s="10">
        <f t="shared" si="10"/>
        <v>83750.395401109272</v>
      </c>
      <c r="Q52" s="10">
        <f t="shared" si="11"/>
        <v>926108.00341356278</v>
      </c>
      <c r="R52" s="1"/>
      <c r="T52" s="5"/>
      <c r="U52" s="5"/>
    </row>
    <row r="53" spans="1:21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 s="10">
        <f t="shared" si="4"/>
        <v>181.66666666666666</v>
      </c>
      <c r="I53" s="10">
        <f t="shared" si="5"/>
        <v>124.00927000000006</v>
      </c>
      <c r="J53" s="10">
        <f t="shared" si="0"/>
        <v>57.6573966666666</v>
      </c>
      <c r="K53" s="10">
        <f t="shared" si="6"/>
        <v>33404.610909090909</v>
      </c>
      <c r="L53" s="10">
        <f t="shared" si="7"/>
        <v>37786.789090909086</v>
      </c>
      <c r="M53" s="10">
        <f t="shared" si="8"/>
        <v>40653.509090909094</v>
      </c>
      <c r="N53" s="10">
        <f t="shared" si="9"/>
        <v>34067.06424242424</v>
      </c>
      <c r="O53" s="10">
        <f t="shared" si="1"/>
        <v>71191.399999999994</v>
      </c>
      <c r="P53" s="10">
        <f t="shared" si="10"/>
        <v>92125.434941220214</v>
      </c>
      <c r="Q53" s="10">
        <f t="shared" si="11"/>
        <v>905173.96847234259</v>
      </c>
      <c r="R53" s="1"/>
      <c r="T53" s="5"/>
      <c r="U53" s="5"/>
    </row>
    <row r="54" spans="1:21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 s="10">
        <f t="shared" si="4"/>
        <v>178.5151515151515</v>
      </c>
      <c r="I54" s="10">
        <f t="shared" si="5"/>
        <v>136.41019700000007</v>
      </c>
      <c r="J54" s="10">
        <f t="shared" si="0"/>
        <v>42.104954515151434</v>
      </c>
      <c r="K54" s="10">
        <f t="shared" si="6"/>
        <v>35290.741818181814</v>
      </c>
      <c r="L54" s="10">
        <f t="shared" si="7"/>
        <v>37708.549090909095</v>
      </c>
      <c r="M54" s="10">
        <f t="shared" si="8"/>
        <v>42013.94545454545</v>
      </c>
      <c r="N54" s="10">
        <f t="shared" si="9"/>
        <v>37192.350303030304</v>
      </c>
      <c r="O54" s="10">
        <f t="shared" si="1"/>
        <v>72999.290909090909</v>
      </c>
      <c r="P54" s="10">
        <f t="shared" si="10"/>
        <v>101337.97843534223</v>
      </c>
      <c r="Q54" s="10">
        <f t="shared" si="11"/>
        <v>876835.28094609128</v>
      </c>
      <c r="R54" s="1"/>
      <c r="T54" s="5"/>
      <c r="U54" s="5"/>
    </row>
    <row r="55" spans="1:21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 s="10">
        <f t="shared" si="4"/>
        <v>178.5151515151515</v>
      </c>
      <c r="I55" s="10">
        <f t="shared" si="5"/>
        <v>150.05121670000008</v>
      </c>
      <c r="J55" s="10">
        <f t="shared" si="0"/>
        <v>28.463934815151418</v>
      </c>
      <c r="K55" s="10">
        <f t="shared" si="6"/>
        <v>33190.378181818181</v>
      </c>
      <c r="L55" s="10">
        <f t="shared" si="7"/>
        <v>38254.094545454544</v>
      </c>
      <c r="M55" s="10">
        <f t="shared" si="8"/>
        <v>38171.30909090909</v>
      </c>
      <c r="N55" s="10">
        <f t="shared" si="9"/>
        <v>35230.804848484848</v>
      </c>
      <c r="O55" s="10">
        <f t="shared" si="1"/>
        <v>71444.472727272718</v>
      </c>
      <c r="P55" s="10">
        <f t="shared" si="10"/>
        <v>111471.77627887647</v>
      </c>
      <c r="Q55" s="10">
        <f t="shared" si="11"/>
        <v>836807.97739448748</v>
      </c>
      <c r="T55" s="5"/>
      <c r="U55" s="5"/>
    </row>
    <row r="56" spans="1:21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 s="10">
        <f t="shared" si="4"/>
        <v>184.42424242424241</v>
      </c>
      <c r="I56" s="10">
        <f t="shared" si="5"/>
        <v>165.05633837000011</v>
      </c>
      <c r="J56" s="10">
        <f t="shared" si="0"/>
        <v>19.367904054242302</v>
      </c>
      <c r="K56" s="10">
        <f t="shared" si="6"/>
        <v>39693.378181818181</v>
      </c>
      <c r="L56" s="10">
        <f t="shared" si="7"/>
        <v>43835.094545454536</v>
      </c>
      <c r="M56" s="10">
        <f t="shared" si="8"/>
        <v>47916.945454545457</v>
      </c>
      <c r="N56" s="10">
        <f t="shared" si="9"/>
        <v>43183.259393939392</v>
      </c>
      <c r="O56" s="10">
        <f t="shared" si="1"/>
        <v>83528.472727272718</v>
      </c>
      <c r="P56" s="10">
        <f t="shared" si="10"/>
        <v>122618.95390676412</v>
      </c>
      <c r="Q56" s="10">
        <f t="shared" si="11"/>
        <v>797717.49621499598</v>
      </c>
      <c r="T56" s="5"/>
      <c r="U56" s="5"/>
    </row>
    <row r="57" spans="1:21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 s="10">
        <f t="shared" si="4"/>
        <v>186</v>
      </c>
      <c r="I57" s="10">
        <f t="shared" si="5"/>
        <v>181.56197220700014</v>
      </c>
      <c r="J57" s="10">
        <f t="shared" si="0"/>
        <v>4.4380277929998613</v>
      </c>
      <c r="K57" s="10">
        <f t="shared" si="6"/>
        <v>33453.781818181815</v>
      </c>
      <c r="L57" s="10">
        <f t="shared" si="7"/>
        <v>39266.218181818178</v>
      </c>
      <c r="M57" s="10">
        <f t="shared" si="8"/>
        <v>42038.618181818179</v>
      </c>
      <c r="N57" s="10">
        <f t="shared" si="9"/>
        <v>35897.581818181818</v>
      </c>
      <c r="O57" s="10">
        <f t="shared" si="1"/>
        <v>72720</v>
      </c>
      <c r="P57" s="10">
        <f t="shared" si="10"/>
        <v>134880.84929744055</v>
      </c>
      <c r="Q57" s="10">
        <f t="shared" si="11"/>
        <v>735556.64691755548</v>
      </c>
      <c r="T57" s="5"/>
      <c r="U57" s="5"/>
    </row>
    <row r="58" spans="1:21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 s="10">
        <f t="shared" si="4"/>
        <v>182.84848484848482</v>
      </c>
      <c r="I58" s="10">
        <v>182.84848484848482</v>
      </c>
      <c r="J58" s="10">
        <f t="shared" si="0"/>
        <v>0</v>
      </c>
      <c r="K58" s="10">
        <f t="shared" si="6"/>
        <v>35339.912727272727</v>
      </c>
      <c r="L58" s="10">
        <f t="shared" si="7"/>
        <v>39187.97818181818</v>
      </c>
      <c r="M58" s="10">
        <f t="shared" si="8"/>
        <v>43399.05454545455</v>
      </c>
      <c r="N58" s="10">
        <f t="shared" si="9"/>
        <v>39022.867878787882</v>
      </c>
      <c r="O58" s="10">
        <f t="shared" si="1"/>
        <v>74527.8909090909</v>
      </c>
      <c r="P58" s="10">
        <f t="shared" si="10"/>
        <v>135836.58862768702</v>
      </c>
      <c r="Q58" s="10">
        <f t="shared" si="11"/>
        <v>674247.9491989594</v>
      </c>
      <c r="T58" s="5"/>
      <c r="U58" s="5"/>
    </row>
    <row r="59" spans="1:21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 s="10">
        <f t="shared" si="4"/>
        <v>182.84848484848484</v>
      </c>
      <c r="I59" s="10">
        <v>182.84848484848484</v>
      </c>
      <c r="J59" s="10">
        <f t="shared" si="0"/>
        <v>0</v>
      </c>
      <c r="K59" s="10">
        <f t="shared" si="6"/>
        <v>33239.549090909088</v>
      </c>
      <c r="L59" s="10">
        <f t="shared" si="7"/>
        <v>39733.523636363636</v>
      </c>
      <c r="M59" s="10">
        <f t="shared" si="8"/>
        <v>39556.418181818182</v>
      </c>
      <c r="N59" s="10">
        <f t="shared" si="9"/>
        <v>37061.322424242426</v>
      </c>
      <c r="O59" s="10">
        <f t="shared" si="1"/>
        <v>72973.072727272724</v>
      </c>
      <c r="P59" s="10">
        <f t="shared" si="10"/>
        <v>135836.58862768704</v>
      </c>
      <c r="Q59" s="10">
        <f t="shared" si="11"/>
        <v>611384.43329854507</v>
      </c>
      <c r="T59" s="5"/>
      <c r="U59" s="5"/>
    </row>
    <row r="60" spans="1:21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 s="10">
        <f t="shared" si="4"/>
        <v>188.75757575757575</v>
      </c>
      <c r="I60" s="10">
        <v>188.75757575757575</v>
      </c>
      <c r="J60" s="10">
        <f t="shared" si="0"/>
        <v>0</v>
      </c>
      <c r="K60" s="10">
        <f t="shared" si="6"/>
        <v>39742.549090909088</v>
      </c>
      <c r="L60" s="10">
        <f t="shared" si="7"/>
        <v>45314.523636363629</v>
      </c>
      <c r="M60" s="10">
        <f t="shared" si="8"/>
        <v>49302.054545454543</v>
      </c>
      <c r="N60" s="10">
        <f t="shared" si="9"/>
        <v>45013.77696969697</v>
      </c>
      <c r="O60" s="10">
        <f t="shared" si="1"/>
        <v>85057.072727272724</v>
      </c>
      <c r="P60" s="10">
        <f t="shared" si="10"/>
        <v>140226.40214813765</v>
      </c>
      <c r="Q60" s="10">
        <f t="shared" si="11"/>
        <v>556215.10387768014</v>
      </c>
      <c r="T60" s="5"/>
      <c r="U60" s="5"/>
    </row>
    <row r="61" spans="1:21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 s="10">
        <f t="shared" si="4"/>
        <v>190.33333333333331</v>
      </c>
      <c r="I61" s="10">
        <v>190.33333333333331</v>
      </c>
      <c r="J61" s="10">
        <f t="shared" si="0"/>
        <v>0</v>
      </c>
      <c r="K61" s="10">
        <f t="shared" si="6"/>
        <v>33502.952727272728</v>
      </c>
      <c r="L61" s="10">
        <f t="shared" si="7"/>
        <v>40745.647272727263</v>
      </c>
      <c r="M61" s="10">
        <f t="shared" si="8"/>
        <v>43423.727272727279</v>
      </c>
      <c r="N61" s="10">
        <f t="shared" si="9"/>
        <v>37728.099393939388</v>
      </c>
      <c r="O61" s="10">
        <f t="shared" si="1"/>
        <v>74248.599999999991</v>
      </c>
      <c r="P61" s="10">
        <f t="shared" si="10"/>
        <v>141397.01908692447</v>
      </c>
      <c r="Q61" s="10">
        <f t="shared" si="11"/>
        <v>489066.68479075562</v>
      </c>
      <c r="T61" s="5"/>
      <c r="U61" s="5"/>
    </row>
    <row r="62" spans="1:21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10">
        <f t="shared" si="4"/>
        <v>187.18181818181816</v>
      </c>
      <c r="I62" s="10">
        <v>187.18181818181816</v>
      </c>
      <c r="J62" s="10">
        <f t="shared" si="0"/>
        <v>0</v>
      </c>
      <c r="K62" s="10">
        <f t="shared" si="6"/>
        <v>35389.083636363634</v>
      </c>
      <c r="L62" s="10">
        <f t="shared" si="7"/>
        <v>40667.407272727272</v>
      </c>
      <c r="M62" s="10">
        <f t="shared" si="8"/>
        <v>44784.163636363635</v>
      </c>
      <c r="N62" s="10">
        <f t="shared" si="9"/>
        <v>40853.385454545452</v>
      </c>
      <c r="O62" s="10">
        <f t="shared" si="1"/>
        <v>76056.490909090906</v>
      </c>
      <c r="P62" s="10">
        <f t="shared" si="10"/>
        <v>139055.78520935081</v>
      </c>
      <c r="Q62" s="10">
        <f t="shared" si="11"/>
        <v>426067.39049049577</v>
      </c>
      <c r="T62" s="5"/>
      <c r="U62" s="5"/>
    </row>
    <row r="63" spans="1:21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10">
        <f t="shared" si="4"/>
        <v>187.18181818181819</v>
      </c>
      <c r="I63" s="10">
        <v>187.18181818181819</v>
      </c>
      <c r="J63" s="10">
        <f t="shared" si="0"/>
        <v>0</v>
      </c>
      <c r="K63" s="10">
        <f t="shared" si="6"/>
        <v>33288.719999999994</v>
      </c>
      <c r="L63" s="10">
        <f t="shared" si="7"/>
        <v>41212.952727272728</v>
      </c>
      <c r="M63" s="10">
        <f t="shared" si="8"/>
        <v>40941.527272727275</v>
      </c>
      <c r="N63" s="10">
        <f t="shared" si="9"/>
        <v>38891.839999999997</v>
      </c>
      <c r="O63" s="10">
        <f t="shared" si="1"/>
        <v>74501.672727272729</v>
      </c>
      <c r="P63" s="10">
        <f t="shared" si="10"/>
        <v>139055.78520935084</v>
      </c>
      <c r="Q63" s="10">
        <f t="shared" si="11"/>
        <v>361513.27800841769</v>
      </c>
      <c r="T63" s="5"/>
      <c r="U63" s="5"/>
    </row>
    <row r="64" spans="1:21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10">
        <f t="shared" si="4"/>
        <v>193.09090909090909</v>
      </c>
      <c r="I64" s="10">
        <v>193.09090909090909</v>
      </c>
      <c r="J64" s="10">
        <f t="shared" si="0"/>
        <v>0</v>
      </c>
      <c r="K64" s="10">
        <f t="shared" si="6"/>
        <v>39791.72</v>
      </c>
      <c r="L64" s="10">
        <f t="shared" si="7"/>
        <v>46793.952727272721</v>
      </c>
      <c r="M64" s="10">
        <f t="shared" si="8"/>
        <v>50687.163636363643</v>
      </c>
      <c r="N64" s="10">
        <f t="shared" si="9"/>
        <v>46844.294545454541</v>
      </c>
      <c r="O64" s="10">
        <f t="shared" si="1"/>
        <v>86585.672727272729</v>
      </c>
      <c r="P64" s="10">
        <f t="shared" si="10"/>
        <v>143445.59872980145</v>
      </c>
      <c r="Q64" s="10">
        <f t="shared" si="11"/>
        <v>304653.35200588894</v>
      </c>
      <c r="T64" s="5"/>
      <c r="U64" s="5"/>
    </row>
    <row r="65" spans="1:29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10">
        <f t="shared" si="4"/>
        <v>194.66666666666669</v>
      </c>
      <c r="I65" s="10">
        <v>194.66666666666669</v>
      </c>
      <c r="J65" s="10">
        <f t="shared" si="0"/>
        <v>0</v>
      </c>
      <c r="K65" s="10">
        <f t="shared" si="6"/>
        <v>33552.123636363634</v>
      </c>
      <c r="L65" s="10">
        <f t="shared" si="7"/>
        <v>42225.076363636355</v>
      </c>
      <c r="M65" s="10">
        <f t="shared" si="8"/>
        <v>44808.836363636365</v>
      </c>
      <c r="N65" s="10">
        <f t="shared" si="9"/>
        <v>39558.616969696966</v>
      </c>
      <c r="O65" s="10">
        <f t="shared" si="1"/>
        <v>75777.199999999983</v>
      </c>
      <c r="P65" s="10">
        <f t="shared" si="10"/>
        <v>144616.21566858827</v>
      </c>
      <c r="Q65" s="10">
        <f t="shared" si="11"/>
        <v>235814.33633730063</v>
      </c>
      <c r="T65" s="5"/>
      <c r="U65" s="5"/>
    </row>
    <row r="66" spans="1:29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10">
        <f t="shared" si="4"/>
        <v>191.5151515151515</v>
      </c>
      <c r="I66" s="10">
        <v>191.5151515151515</v>
      </c>
      <c r="J66" s="10">
        <f t="shared" si="0"/>
        <v>0</v>
      </c>
      <c r="K66" s="10">
        <f t="shared" si="6"/>
        <v>35438.25454545454</v>
      </c>
      <c r="L66" s="10">
        <f t="shared" si="7"/>
        <v>42146.836363636357</v>
      </c>
      <c r="M66" s="10">
        <f t="shared" si="8"/>
        <v>46169.272727272728</v>
      </c>
      <c r="N66" s="10">
        <f t="shared" si="9"/>
        <v>42683.90303030303</v>
      </c>
      <c r="O66" s="10">
        <f t="shared" si="1"/>
        <v>77585.090909090897</v>
      </c>
      <c r="P66" s="10">
        <f t="shared" si="10"/>
        <v>142274.98179101461</v>
      </c>
      <c r="Q66" s="10">
        <f t="shared" si="11"/>
        <v>171124.44545537693</v>
      </c>
      <c r="T66" s="5"/>
      <c r="U66" s="5"/>
    </row>
    <row r="67" spans="1:29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10">
        <f t="shared" si="4"/>
        <v>191.5151515151515</v>
      </c>
      <c r="I67" s="10">
        <v>191.5151515151515</v>
      </c>
      <c r="J67" s="10">
        <f t="shared" si="0"/>
        <v>0</v>
      </c>
      <c r="K67" s="10">
        <f t="shared" si="6"/>
        <v>33337.890909090907</v>
      </c>
      <c r="L67" s="10">
        <f t="shared" si="7"/>
        <v>42692.381818181813</v>
      </c>
      <c r="M67" s="10">
        <f t="shared" si="8"/>
        <v>42326.636363636368</v>
      </c>
      <c r="N67" s="10">
        <f t="shared" si="9"/>
        <v>40722.357575757575</v>
      </c>
      <c r="O67" s="10">
        <f t="shared" si="1"/>
        <v>76030.272727272721</v>
      </c>
      <c r="P67" s="10">
        <f t="shared" si="10"/>
        <v>142274.98179101461</v>
      </c>
      <c r="Q67" s="10">
        <f t="shared" si="11"/>
        <v>104879.73639163503</v>
      </c>
      <c r="T67" s="5"/>
      <c r="U67" s="5"/>
    </row>
    <row r="68" spans="1:29">
      <c r="A68">
        <v>63</v>
      </c>
      <c r="B68">
        <v>0</v>
      </c>
      <c r="C68">
        <v>0</v>
      </c>
      <c r="D68">
        <v>1</v>
      </c>
      <c r="E68">
        <v>0</v>
      </c>
      <c r="G68" s="5">
        <v>3</v>
      </c>
      <c r="H68" s="10">
        <f t="shared" si="4"/>
        <v>197.42424242424244</v>
      </c>
      <c r="I68" s="10">
        <v>197.42424242424244</v>
      </c>
      <c r="J68" s="10">
        <f t="shared" si="0"/>
        <v>0</v>
      </c>
      <c r="K68" s="10">
        <f t="shared" si="6"/>
        <v>39840.890909090907</v>
      </c>
      <c r="L68" s="10">
        <f t="shared" si="7"/>
        <v>48273.381818181813</v>
      </c>
      <c r="M68" s="10">
        <f t="shared" si="8"/>
        <v>52072.272727272728</v>
      </c>
      <c r="N68" s="10">
        <f t="shared" si="9"/>
        <v>48674.812121212119</v>
      </c>
      <c r="O68" s="10">
        <f t="shared" si="1"/>
        <v>88114.272727272721</v>
      </c>
      <c r="P68" s="10">
        <f t="shared" si="10"/>
        <v>146664.79531146522</v>
      </c>
      <c r="Q68" s="10">
        <f t="shared" si="11"/>
        <v>46329.213807442517</v>
      </c>
    </row>
    <row r="69" spans="1:29">
      <c r="A69">
        <v>64</v>
      </c>
      <c r="B69">
        <v>0</v>
      </c>
      <c r="C69">
        <v>0</v>
      </c>
      <c r="D69">
        <v>0</v>
      </c>
      <c r="E69">
        <v>1</v>
      </c>
      <c r="G69" s="5">
        <v>4</v>
      </c>
      <c r="H69" s="10">
        <f t="shared" si="4"/>
        <v>199</v>
      </c>
      <c r="I69">
        <v>199</v>
      </c>
      <c r="J69" s="10">
        <f t="shared" si="0"/>
        <v>0</v>
      </c>
      <c r="K69" s="10">
        <f t="shared" si="6"/>
        <v>33601.294545454541</v>
      </c>
      <c r="L69" s="10">
        <f t="shared" si="7"/>
        <v>43704.505454545448</v>
      </c>
      <c r="M69" s="10">
        <f t="shared" si="8"/>
        <v>46193.945454545457</v>
      </c>
      <c r="N69" s="10">
        <f t="shared" si="9"/>
        <v>41389.134545454544</v>
      </c>
      <c r="O69" s="10">
        <f t="shared" si="1"/>
        <v>77305.799999999988</v>
      </c>
      <c r="P69" s="10">
        <f t="shared" si="10"/>
        <v>147835.41225025203</v>
      </c>
      <c r="Q69" s="10">
        <f t="shared" si="11"/>
        <v>-24200.398442809528</v>
      </c>
    </row>
    <row r="72" spans="1:29">
      <c r="A72" t="s">
        <v>9</v>
      </c>
      <c r="N72" t="s">
        <v>9</v>
      </c>
    </row>
    <row r="73" spans="1:29" ht="15.75" thickBot="1">
      <c r="W73" s="1"/>
      <c r="X73" s="1"/>
      <c r="Y73" s="1"/>
      <c r="Z73" s="1"/>
      <c r="AA73" s="1"/>
      <c r="AB73" s="1"/>
      <c r="AC73" s="1"/>
    </row>
    <row r="74" spans="1:29">
      <c r="A74" s="9" t="s">
        <v>10</v>
      </c>
      <c r="B74" s="9"/>
      <c r="N74" s="9" t="s">
        <v>10</v>
      </c>
      <c r="O74" s="9"/>
      <c r="W74" s="1"/>
      <c r="X74" s="1"/>
      <c r="Y74" s="1"/>
      <c r="Z74" s="1"/>
      <c r="AA74" s="1"/>
      <c r="AB74" s="1"/>
      <c r="AC74" s="1"/>
    </row>
    <row r="75" spans="1:29">
      <c r="A75" s="6" t="s">
        <v>11</v>
      </c>
      <c r="B75" s="6">
        <v>0.62439852849773081</v>
      </c>
      <c r="N75" s="6" t="s">
        <v>11</v>
      </c>
      <c r="O75" s="6">
        <v>0.88418887450186934</v>
      </c>
      <c r="W75" s="1"/>
      <c r="X75" s="1"/>
      <c r="Y75" s="1"/>
      <c r="Z75" s="1"/>
      <c r="AA75" s="1"/>
      <c r="AB75" s="1"/>
      <c r="AC75" s="1"/>
    </row>
    <row r="76" spans="1:29">
      <c r="A76" s="6" t="s">
        <v>12</v>
      </c>
      <c r="B76" s="6">
        <v>0.38987352239013162</v>
      </c>
      <c r="N76" s="6" t="s">
        <v>12</v>
      </c>
      <c r="O76" s="6">
        <v>0.78178996579288251</v>
      </c>
      <c r="W76" s="1"/>
      <c r="X76" s="1"/>
      <c r="Y76" s="1"/>
      <c r="Z76" s="1"/>
      <c r="AA76" s="1"/>
      <c r="AB76" s="1"/>
      <c r="AC76" s="1"/>
    </row>
    <row r="77" spans="1:29">
      <c r="A77" s="6" t="s">
        <v>13</v>
      </c>
      <c r="B77" s="6">
        <v>0.32564968264172439</v>
      </c>
      <c r="N77" s="6" t="s">
        <v>13</v>
      </c>
      <c r="O77" s="6">
        <v>0.75882048850792272</v>
      </c>
      <c r="W77" s="1"/>
      <c r="X77" s="1"/>
      <c r="Y77" s="1"/>
      <c r="Z77" s="1"/>
      <c r="AA77" s="1"/>
      <c r="AB77" s="1"/>
      <c r="AC77" s="1"/>
    </row>
    <row r="78" spans="1:29">
      <c r="A78" s="6" t="s">
        <v>14</v>
      </c>
      <c r="B78" s="6">
        <v>3493.4601925782958</v>
      </c>
      <c r="N78" s="6" t="s">
        <v>14</v>
      </c>
      <c r="O78" s="6">
        <v>2932.7031656475292</v>
      </c>
      <c r="W78" s="1"/>
      <c r="X78" s="1"/>
      <c r="Y78" s="1"/>
      <c r="Z78" s="1"/>
      <c r="AA78" s="1"/>
      <c r="AB78" s="1"/>
      <c r="AC78" s="1"/>
    </row>
    <row r="79" spans="1:29" ht="15.75" thickBot="1">
      <c r="A79" s="7" t="s">
        <v>15</v>
      </c>
      <c r="B79" s="7">
        <v>43</v>
      </c>
      <c r="N79" s="7" t="s">
        <v>15</v>
      </c>
      <c r="O79" s="7">
        <v>43</v>
      </c>
      <c r="W79" s="1"/>
      <c r="X79" s="1"/>
      <c r="Y79" s="1"/>
      <c r="Z79" s="1"/>
      <c r="AA79" s="1"/>
      <c r="AB79" s="1"/>
      <c r="AC79" s="1"/>
    </row>
    <row r="80" spans="1:29">
      <c r="W80" s="1"/>
      <c r="X80" s="1"/>
      <c r="Y80" s="1"/>
      <c r="Z80" s="1"/>
      <c r="AA80" s="1"/>
      <c r="AB80" s="1"/>
      <c r="AC80" s="1"/>
    </row>
    <row r="81" spans="1:29" ht="15.75" thickBot="1">
      <c r="A81" t="s">
        <v>16</v>
      </c>
      <c r="N81" t="s">
        <v>16</v>
      </c>
      <c r="W81" s="1"/>
      <c r="X81" s="1"/>
      <c r="Y81" s="1"/>
      <c r="Z81" s="1"/>
      <c r="AA81" s="1"/>
      <c r="AB81" s="1"/>
      <c r="AC81" s="1"/>
    </row>
    <row r="82" spans="1:29">
      <c r="A82" s="8"/>
      <c r="B82" s="8" t="s">
        <v>21</v>
      </c>
      <c r="C82" s="8" t="s">
        <v>22</v>
      </c>
      <c r="D82" s="8" t="s">
        <v>23</v>
      </c>
      <c r="E82" s="8" t="s">
        <v>24</v>
      </c>
      <c r="F82" s="8" t="s">
        <v>25</v>
      </c>
      <c r="J82" s="11"/>
      <c r="K82" s="1"/>
      <c r="L82" s="1"/>
      <c r="M82" s="1"/>
      <c r="N82" s="8"/>
      <c r="O82" s="8" t="s">
        <v>21</v>
      </c>
      <c r="P82" s="8" t="s">
        <v>22</v>
      </c>
      <c r="Q82" s="8" t="s">
        <v>23</v>
      </c>
      <c r="R82" s="8" t="s">
        <v>24</v>
      </c>
      <c r="S82" s="8" t="s">
        <v>25</v>
      </c>
      <c r="W82" s="1"/>
      <c r="X82" s="1"/>
      <c r="Y82" s="1"/>
      <c r="Z82" s="1"/>
      <c r="AA82" s="1"/>
      <c r="AB82" s="1"/>
      <c r="AC82" s="1"/>
    </row>
    <row r="83" spans="1:29">
      <c r="A83" s="6" t="s">
        <v>17</v>
      </c>
      <c r="B83" s="6">
        <v>4</v>
      </c>
      <c r="C83" s="6">
        <v>296345996.01420748</v>
      </c>
      <c r="D83" s="6">
        <v>74086499.003551871</v>
      </c>
      <c r="E83" s="6">
        <v>6.0705420902492957</v>
      </c>
      <c r="F83" s="6">
        <v>7.0412450533045693E-4</v>
      </c>
      <c r="J83" s="6"/>
      <c r="K83" s="1"/>
      <c r="L83" s="1"/>
      <c r="M83" s="1"/>
      <c r="N83" s="6" t="s">
        <v>17</v>
      </c>
      <c r="O83" s="6">
        <v>4</v>
      </c>
      <c r="P83" s="6">
        <v>1170941469.868753</v>
      </c>
      <c r="Q83" s="6">
        <v>292735367.46718824</v>
      </c>
      <c r="R83" s="6">
        <v>34.036036436266393</v>
      </c>
      <c r="S83" s="6">
        <v>4.3527000483946357E-12</v>
      </c>
      <c r="W83" s="1"/>
      <c r="X83" s="1"/>
      <c r="Y83" s="1"/>
      <c r="Z83" s="1"/>
      <c r="AA83" s="1"/>
      <c r="AB83" s="1"/>
      <c r="AC83" s="1"/>
    </row>
    <row r="84" spans="1:29">
      <c r="A84" s="6" t="s">
        <v>18</v>
      </c>
      <c r="B84" s="6">
        <v>38</v>
      </c>
      <c r="C84" s="6">
        <v>463762036.45090902</v>
      </c>
      <c r="D84" s="6">
        <v>12204264.117129184</v>
      </c>
      <c r="E84" s="6"/>
      <c r="F84" s="6"/>
      <c r="J84" s="6"/>
      <c r="K84" s="1"/>
      <c r="L84" s="1"/>
      <c r="M84" s="1"/>
      <c r="N84" s="6" t="s">
        <v>18</v>
      </c>
      <c r="O84" s="6">
        <v>38</v>
      </c>
      <c r="P84" s="6">
        <v>326828418.59636354</v>
      </c>
      <c r="Q84" s="6">
        <v>8600747.8577990402</v>
      </c>
      <c r="R84" s="6"/>
      <c r="S84" s="6"/>
      <c r="W84" s="11"/>
      <c r="X84" s="11"/>
      <c r="Y84" s="1"/>
      <c r="Z84" s="1"/>
      <c r="AA84" s="1"/>
      <c r="AB84" s="1"/>
      <c r="AC84" s="1"/>
    </row>
    <row r="85" spans="1:29" ht="15.75" thickBot="1">
      <c r="A85" s="7" t="s">
        <v>19</v>
      </c>
      <c r="B85" s="7">
        <v>42</v>
      </c>
      <c r="C85" s="7">
        <v>760108032.4651165</v>
      </c>
      <c r="D85" s="7"/>
      <c r="E85" s="7"/>
      <c r="F85" s="7"/>
      <c r="J85" s="6"/>
      <c r="K85" s="1"/>
      <c r="L85" s="1"/>
      <c r="M85" s="1"/>
      <c r="N85" s="7" t="s">
        <v>19</v>
      </c>
      <c r="O85" s="7">
        <v>42</v>
      </c>
      <c r="P85" s="7">
        <v>1497769888.4651165</v>
      </c>
      <c r="Q85" s="7"/>
      <c r="R85" s="7"/>
      <c r="S85" s="7"/>
      <c r="W85" s="6"/>
      <c r="X85" s="6"/>
      <c r="Y85" s="1"/>
      <c r="Z85" s="1"/>
      <c r="AA85" s="1"/>
      <c r="AB85" s="1"/>
      <c r="AC85" s="1"/>
    </row>
    <row r="86" spans="1:29" ht="15.75" thickBot="1">
      <c r="J86" s="1"/>
      <c r="K86" s="1"/>
      <c r="L86" s="1"/>
      <c r="M86" s="1"/>
      <c r="W86" s="6"/>
      <c r="X86" s="6"/>
      <c r="Y86" s="1"/>
      <c r="Z86" s="1"/>
      <c r="AA86" s="1"/>
      <c r="AB86" s="1"/>
      <c r="AC86" s="1"/>
    </row>
    <row r="87" spans="1:29">
      <c r="A87" s="8"/>
      <c r="B87" s="8" t="s">
        <v>26</v>
      </c>
      <c r="C87" s="8" t="s">
        <v>14</v>
      </c>
      <c r="D87" s="8" t="s">
        <v>27</v>
      </c>
      <c r="E87" s="8" t="s">
        <v>28</v>
      </c>
      <c r="F87" s="8" t="s">
        <v>29</v>
      </c>
      <c r="G87" s="8" t="s">
        <v>30</v>
      </c>
      <c r="H87" s="8" t="s">
        <v>31</v>
      </c>
      <c r="I87" s="8" t="s">
        <v>32</v>
      </c>
      <c r="J87" s="11"/>
      <c r="K87" s="11"/>
      <c r="L87" s="11"/>
      <c r="M87" s="11"/>
      <c r="N87" s="8"/>
      <c r="O87" s="8" t="s">
        <v>26</v>
      </c>
      <c r="P87" s="8" t="s">
        <v>14</v>
      </c>
      <c r="Q87" s="8" t="s">
        <v>27</v>
      </c>
      <c r="R87" s="8" t="s">
        <v>28</v>
      </c>
      <c r="S87" s="8" t="s">
        <v>29</v>
      </c>
      <c r="T87" s="8" t="s">
        <v>30</v>
      </c>
      <c r="U87" s="8" t="s">
        <v>31</v>
      </c>
      <c r="V87" s="8" t="s">
        <v>32</v>
      </c>
      <c r="W87" s="6"/>
      <c r="X87" s="6"/>
      <c r="Y87" s="1"/>
      <c r="Z87" s="1"/>
      <c r="AA87" s="1"/>
      <c r="AB87" s="1"/>
      <c r="AC87" s="1"/>
    </row>
    <row r="88" spans="1:29">
      <c r="A88" s="6" t="s">
        <v>20</v>
      </c>
      <c r="B88" s="6">
        <v>32814.559999999998</v>
      </c>
      <c r="C88" s="6">
        <v>1454.4434606757291</v>
      </c>
      <c r="D88" s="6">
        <v>22.561592036554295</v>
      </c>
      <c r="E88" s="6">
        <v>1.3114866294314668E-23</v>
      </c>
      <c r="F88" s="6">
        <v>29870.193146468122</v>
      </c>
      <c r="G88" s="6">
        <v>35758.92685353187</v>
      </c>
      <c r="H88" s="6">
        <v>29870.193146468122</v>
      </c>
      <c r="I88" s="6">
        <v>35758.92685353187</v>
      </c>
      <c r="J88" s="6"/>
      <c r="K88" s="6"/>
      <c r="L88" s="6"/>
      <c r="M88" s="6"/>
      <c r="N88" s="6" t="s">
        <v>20</v>
      </c>
      <c r="O88" s="6">
        <v>20033.64</v>
      </c>
      <c r="P88" s="6">
        <v>1220.9816932910308</v>
      </c>
      <c r="Q88" s="6">
        <v>16.40781357335619</v>
      </c>
      <c r="R88" s="6">
        <v>7.77658870012697E-19</v>
      </c>
      <c r="S88" s="6">
        <v>17561.891785858283</v>
      </c>
      <c r="T88" s="6">
        <v>22505.388214141716</v>
      </c>
      <c r="U88" s="6">
        <v>17561.891785858283</v>
      </c>
      <c r="V88" s="6">
        <v>22505.388214141716</v>
      </c>
      <c r="W88" s="1"/>
      <c r="X88" s="1"/>
      <c r="Y88" s="1"/>
      <c r="Z88" s="1"/>
      <c r="AA88" s="1"/>
      <c r="AB88" s="1"/>
      <c r="AC88" s="1"/>
    </row>
    <row r="89" spans="1:29">
      <c r="A89" s="6" t="s">
        <v>8</v>
      </c>
      <c r="B89" s="6">
        <v>12.292727272727282</v>
      </c>
      <c r="C89" s="6">
        <v>43.001522378140933</v>
      </c>
      <c r="D89" s="6">
        <v>0.28586725755030651</v>
      </c>
      <c r="E89" s="6">
        <v>0.77653240676249169</v>
      </c>
      <c r="F89" s="6">
        <v>-74.759303668911215</v>
      </c>
      <c r="G89" s="6">
        <v>99.344758214365768</v>
      </c>
      <c r="H89" s="6">
        <v>-74.759303668911215</v>
      </c>
      <c r="I89" s="6">
        <v>99.344758214365768</v>
      </c>
      <c r="J89" s="6"/>
      <c r="K89" s="6"/>
      <c r="L89" s="6"/>
      <c r="M89" s="6"/>
      <c r="N89" s="6" t="s">
        <v>8</v>
      </c>
      <c r="O89" s="6">
        <v>369.85727272727263</v>
      </c>
      <c r="P89" s="6">
        <v>36.099080525936344</v>
      </c>
      <c r="Q89" s="6">
        <v>10.245614772972925</v>
      </c>
      <c r="R89" s="6">
        <v>1.7318635881296174E-12</v>
      </c>
      <c r="S89" s="6">
        <v>296.77850478797882</v>
      </c>
      <c r="T89" s="6">
        <v>442.93604066656644</v>
      </c>
      <c r="U89" s="6">
        <v>296.77850478797882</v>
      </c>
      <c r="V89" s="6">
        <v>442.93604066656644</v>
      </c>
      <c r="W89" s="11"/>
      <c r="X89" s="11"/>
      <c r="Y89" s="11"/>
      <c r="Z89" s="11"/>
      <c r="AA89" s="11"/>
      <c r="AB89" s="1"/>
      <c r="AC89" s="1"/>
    </row>
    <row r="90" spans="1:29">
      <c r="A90" s="6" t="s">
        <v>33</v>
      </c>
      <c r="B90" s="6">
        <v>1873.8381818181829</v>
      </c>
      <c r="C90" s="6">
        <v>1527.0082182956351</v>
      </c>
      <c r="D90" s="6">
        <v>1.2271303843470214</v>
      </c>
      <c r="E90" s="6">
        <v>0.22732209460933417</v>
      </c>
      <c r="F90" s="6">
        <v>-1217.4283435451166</v>
      </c>
      <c r="G90" s="6">
        <v>4965.1047071814828</v>
      </c>
      <c r="H90" s="6">
        <v>-1217.4283435451166</v>
      </c>
      <c r="I90" s="6">
        <v>4965.1047071814828</v>
      </c>
      <c r="J90" s="1"/>
      <c r="K90" s="1"/>
      <c r="L90" s="1"/>
      <c r="M90" s="1"/>
      <c r="N90" s="6" t="s">
        <v>33</v>
      </c>
      <c r="O90" s="6">
        <v>-448.09727272726991</v>
      </c>
      <c r="P90" s="6">
        <v>1281.8986302690023</v>
      </c>
      <c r="Q90" s="6">
        <v>-0.34955749397535291</v>
      </c>
      <c r="R90" s="6">
        <v>0.72860068874205042</v>
      </c>
      <c r="S90" s="6">
        <v>-3043.1653785705867</v>
      </c>
      <c r="T90" s="6">
        <v>2146.9708331160473</v>
      </c>
      <c r="U90" s="6">
        <v>-3043.1653785705867</v>
      </c>
      <c r="V90" s="6">
        <v>2146.9708331160473</v>
      </c>
      <c r="W90" s="6"/>
      <c r="X90" s="6"/>
      <c r="Y90" s="6"/>
      <c r="Z90" s="6"/>
      <c r="AA90" s="6"/>
      <c r="AB90" s="1"/>
      <c r="AC90" s="1"/>
    </row>
    <row r="91" spans="1:29">
      <c r="A91" s="6" t="s">
        <v>34</v>
      </c>
      <c r="B91" s="6">
        <v>-238.81818181818153</v>
      </c>
      <c r="C91" s="6">
        <v>1526.4026231029518</v>
      </c>
      <c r="D91" s="6">
        <v>-0.15645818357721328</v>
      </c>
      <c r="E91" s="6">
        <v>0.87650016466592939</v>
      </c>
      <c r="F91" s="6">
        <v>-3328.8587438077197</v>
      </c>
      <c r="G91" s="6">
        <v>2851.2223801713567</v>
      </c>
      <c r="H91" s="6">
        <v>-3328.8587438077197</v>
      </c>
      <c r="I91" s="6">
        <v>2851.2223801713567</v>
      </c>
      <c r="N91" s="6" t="s">
        <v>34</v>
      </c>
      <c r="O91" s="6">
        <v>-272.40909090909003</v>
      </c>
      <c r="P91" s="6">
        <v>1281.3902429278623</v>
      </c>
      <c r="Q91" s="6">
        <v>-0.21258870388045062</v>
      </c>
      <c r="R91" s="6">
        <v>0.83278409088273864</v>
      </c>
      <c r="S91" s="6">
        <v>-2866.4480203859966</v>
      </c>
      <c r="T91" s="6">
        <v>2321.6298385678165</v>
      </c>
      <c r="U91" s="6">
        <v>-2866.4480203859966</v>
      </c>
      <c r="V91" s="6">
        <v>2321.6298385678165</v>
      </c>
      <c r="W91" s="6"/>
      <c r="X91" s="6"/>
      <c r="Y91" s="6"/>
      <c r="Z91" s="6"/>
      <c r="AA91" s="6"/>
      <c r="AB91" s="1"/>
      <c r="AC91" s="1"/>
    </row>
    <row r="92" spans="1:29" ht="15.75" thickBot="1">
      <c r="A92" s="7" t="s">
        <v>35</v>
      </c>
      <c r="B92" s="7">
        <v>6251.8890909090896</v>
      </c>
      <c r="C92" s="7">
        <v>1527.0082182956348</v>
      </c>
      <c r="D92" s="7">
        <v>4.0942078870322751</v>
      </c>
      <c r="E92" s="7">
        <v>2.1331250363769018E-4</v>
      </c>
      <c r="F92" s="7">
        <v>3160.6225655457906</v>
      </c>
      <c r="G92" s="7">
        <v>9343.1556162723882</v>
      </c>
      <c r="H92" s="7">
        <v>3160.6225655457906</v>
      </c>
      <c r="I92" s="7">
        <v>9343.1556162723882</v>
      </c>
      <c r="N92" s="7" t="s">
        <v>35</v>
      </c>
      <c r="O92" s="7">
        <v>4938.7336363636359</v>
      </c>
      <c r="P92" s="7">
        <v>1281.8986302690021</v>
      </c>
      <c r="Q92" s="7">
        <v>3.8526709676936464</v>
      </c>
      <c r="R92" s="7">
        <v>4.360798072194069E-4</v>
      </c>
      <c r="S92" s="7">
        <v>2343.6655305203194</v>
      </c>
      <c r="T92" s="7">
        <v>7533.8017422069524</v>
      </c>
      <c r="U92" s="7">
        <v>2343.6655305203194</v>
      </c>
      <c r="V92" s="7">
        <v>7533.8017422069524</v>
      </c>
      <c r="W92" s="1"/>
      <c r="X92" s="1"/>
      <c r="Y92" s="1"/>
      <c r="Z92" s="1"/>
      <c r="AA92" s="1"/>
      <c r="AB92" s="1"/>
      <c r="AC92" s="1"/>
    </row>
    <row r="93" spans="1:29">
      <c r="W93" s="1"/>
      <c r="X93" s="1"/>
      <c r="Y93" s="1"/>
      <c r="Z93" s="1"/>
      <c r="AA93" s="1"/>
      <c r="AB93" s="1"/>
      <c r="AC93" s="1"/>
    </row>
    <row r="94" spans="1:29">
      <c r="W94" s="1"/>
      <c r="X94" s="1"/>
      <c r="Y94" s="1"/>
      <c r="Z94" s="1"/>
      <c r="AA94" s="1"/>
      <c r="AB94" s="1"/>
      <c r="AC94" s="1"/>
    </row>
    <row r="95" spans="1:29">
      <c r="W95" s="1"/>
      <c r="X95" s="1"/>
      <c r="Y95" s="1"/>
      <c r="Z95" s="1"/>
      <c r="AA95" s="1"/>
      <c r="AB95" s="1"/>
      <c r="AC95" s="1"/>
    </row>
    <row r="96" spans="1:29">
      <c r="A96" t="s">
        <v>9</v>
      </c>
      <c r="M96" t="s">
        <v>9</v>
      </c>
      <c r="V96" s="1"/>
      <c r="W96" s="1"/>
      <c r="X96" s="1"/>
      <c r="Y96" s="1"/>
      <c r="Z96" s="1"/>
      <c r="AA96" s="1"/>
      <c r="AB96" s="1"/>
      <c r="AC96" s="1"/>
    </row>
    <row r="97" spans="1:29" ht="15.75" thickBot="1">
      <c r="V97" s="1"/>
      <c r="W97" s="1"/>
      <c r="X97" s="1"/>
      <c r="Y97" s="1"/>
      <c r="Z97" s="1"/>
      <c r="AA97" s="1"/>
      <c r="AB97" s="1"/>
      <c r="AC97" s="1"/>
    </row>
    <row r="98" spans="1:29">
      <c r="A98" s="9" t="s">
        <v>10</v>
      </c>
      <c r="B98" s="9"/>
      <c r="M98" s="9" t="s">
        <v>10</v>
      </c>
      <c r="N98" s="9"/>
      <c r="V98" s="1"/>
      <c r="W98" s="1"/>
      <c r="X98" s="1"/>
      <c r="Y98" s="1"/>
      <c r="Z98" s="1"/>
      <c r="AA98" s="1"/>
      <c r="AB98" s="1"/>
      <c r="AC98" s="1"/>
    </row>
    <row r="99" spans="1:29">
      <c r="A99" s="6" t="s">
        <v>11</v>
      </c>
      <c r="B99" s="6">
        <v>0.68621861174105414</v>
      </c>
      <c r="M99" s="6" t="s">
        <v>11</v>
      </c>
      <c r="N99" s="6">
        <v>0.79022162049003153</v>
      </c>
      <c r="V99" s="1"/>
      <c r="W99" s="1"/>
      <c r="X99" s="1"/>
      <c r="Y99" s="1"/>
      <c r="Z99" s="1"/>
      <c r="AA99" s="1"/>
      <c r="AB99" s="1"/>
      <c r="AC99" s="1"/>
    </row>
    <row r="100" spans="1:29">
      <c r="A100" s="6" t="s">
        <v>12</v>
      </c>
      <c r="B100" s="6">
        <v>0.47089598309981956</v>
      </c>
      <c r="M100" s="6" t="s">
        <v>12</v>
      </c>
      <c r="N100" s="6">
        <v>0.62445020948989138</v>
      </c>
      <c r="V100" s="1"/>
      <c r="W100" s="1"/>
      <c r="X100" s="1"/>
      <c r="Y100" s="1"/>
      <c r="Z100" s="1"/>
      <c r="AA100" s="1"/>
      <c r="AB100" s="1"/>
      <c r="AC100" s="1"/>
    </row>
    <row r="101" spans="1:29">
      <c r="A101" s="6" t="s">
        <v>13</v>
      </c>
      <c r="B101" s="6">
        <v>0.41520082342611636</v>
      </c>
      <c r="M101" s="6" t="s">
        <v>13</v>
      </c>
      <c r="N101" s="6">
        <v>0.58491865259409048</v>
      </c>
      <c r="V101" s="1"/>
      <c r="W101" s="1"/>
      <c r="X101" s="1"/>
      <c r="Y101" s="1"/>
      <c r="Z101" s="1"/>
      <c r="AA101" s="1"/>
      <c r="AB101" s="1"/>
      <c r="AC101" s="1"/>
    </row>
    <row r="102" spans="1:29">
      <c r="A102" s="6" t="s">
        <v>14</v>
      </c>
      <c r="B102" s="6">
        <v>6284.3456190988645</v>
      </c>
      <c r="M102" s="6" t="s">
        <v>14</v>
      </c>
      <c r="N102" s="6">
        <v>5420.7852508489368</v>
      </c>
    </row>
    <row r="103" spans="1:29" ht="15.75" thickBot="1">
      <c r="A103" s="7" t="s">
        <v>15</v>
      </c>
      <c r="B103" s="7">
        <v>43</v>
      </c>
      <c r="M103" s="7" t="s">
        <v>15</v>
      </c>
      <c r="N103" s="7">
        <v>43</v>
      </c>
    </row>
    <row r="105" spans="1:29" ht="15.75" thickBot="1">
      <c r="A105" t="s">
        <v>16</v>
      </c>
      <c r="M105" t="s">
        <v>16</v>
      </c>
    </row>
    <row r="106" spans="1:29">
      <c r="A106" s="8"/>
      <c r="B106" s="8" t="s">
        <v>21</v>
      </c>
      <c r="C106" s="8" t="s">
        <v>22</v>
      </c>
      <c r="D106" s="8" t="s">
        <v>23</v>
      </c>
      <c r="E106" s="8" t="s">
        <v>24</v>
      </c>
      <c r="F106" s="8" t="s">
        <v>25</v>
      </c>
      <c r="M106" s="8"/>
      <c r="N106" s="8" t="s">
        <v>21</v>
      </c>
      <c r="O106" s="8" t="s">
        <v>22</v>
      </c>
      <c r="P106" s="8" t="s">
        <v>23</v>
      </c>
      <c r="Q106" s="8" t="s">
        <v>24</v>
      </c>
      <c r="R106" s="8" t="s">
        <v>25</v>
      </c>
    </row>
    <row r="107" spans="1:29">
      <c r="A107" s="6" t="s">
        <v>17</v>
      </c>
      <c r="B107" s="6">
        <v>4</v>
      </c>
      <c r="C107" s="6">
        <v>1335634558.0997877</v>
      </c>
      <c r="D107" s="6">
        <v>333908639.52494693</v>
      </c>
      <c r="E107" s="6">
        <v>8.4548816424734259</v>
      </c>
      <c r="F107" s="6">
        <v>5.5587003879020858E-5</v>
      </c>
      <c r="M107" s="6" t="s">
        <v>17</v>
      </c>
      <c r="N107" s="6">
        <v>4</v>
      </c>
      <c r="O107" s="6">
        <v>1856685276.7364626</v>
      </c>
      <c r="P107" s="6">
        <v>464171319.18411565</v>
      </c>
      <c r="Q107" s="6">
        <v>15.796246303575794</v>
      </c>
      <c r="R107" s="6">
        <v>1.066786941132077E-7</v>
      </c>
    </row>
    <row r="108" spans="1:29">
      <c r="A108" s="6" t="s">
        <v>18</v>
      </c>
      <c r="B108" s="6">
        <v>38</v>
      </c>
      <c r="C108" s="6">
        <v>1500733994.6909094</v>
      </c>
      <c r="D108" s="6">
        <v>39492999.860287093</v>
      </c>
      <c r="E108" s="6"/>
      <c r="F108" s="6"/>
      <c r="M108" s="6" t="s">
        <v>18</v>
      </c>
      <c r="N108" s="6">
        <v>38</v>
      </c>
      <c r="O108" s="6">
        <v>1116626683.9612122</v>
      </c>
      <c r="P108" s="6">
        <v>29384912.735821374</v>
      </c>
      <c r="Q108" s="6"/>
      <c r="R108" s="6"/>
    </row>
    <row r="109" spans="1:29" ht="15.75" thickBot="1">
      <c r="A109" s="7" t="s">
        <v>19</v>
      </c>
      <c r="B109" s="7">
        <v>42</v>
      </c>
      <c r="C109" s="7">
        <v>2836368552.7906971</v>
      </c>
      <c r="D109" s="7"/>
      <c r="E109" s="7"/>
      <c r="F109" s="7"/>
      <c r="M109" s="7" t="s">
        <v>19</v>
      </c>
      <c r="N109" s="7">
        <v>42</v>
      </c>
      <c r="O109" s="7">
        <v>2973311960.6976748</v>
      </c>
      <c r="P109" s="7"/>
      <c r="Q109" s="7"/>
      <c r="R109" s="7"/>
    </row>
    <row r="110" spans="1:29" ht="15.75" thickBot="1"/>
    <row r="111" spans="1:29">
      <c r="A111" s="8"/>
      <c r="B111" s="8" t="s">
        <v>26</v>
      </c>
      <c r="C111" s="8" t="s">
        <v>14</v>
      </c>
      <c r="D111" s="8" t="s">
        <v>27</v>
      </c>
      <c r="E111" s="8" t="s">
        <v>28</v>
      </c>
      <c r="F111" s="8" t="s">
        <v>29</v>
      </c>
      <c r="G111" s="8" t="s">
        <v>30</v>
      </c>
      <c r="H111" s="8" t="s">
        <v>31</v>
      </c>
      <c r="I111" s="8" t="s">
        <v>32</v>
      </c>
      <c r="M111" s="8"/>
      <c r="N111" s="8" t="s">
        <v>26</v>
      </c>
      <c r="O111" s="8" t="s">
        <v>14</v>
      </c>
      <c r="P111" s="8" t="s">
        <v>27</v>
      </c>
      <c r="Q111" s="8" t="s">
        <v>28</v>
      </c>
      <c r="R111" s="8" t="s">
        <v>29</v>
      </c>
      <c r="S111" s="8" t="s">
        <v>30</v>
      </c>
      <c r="T111" s="8" t="s">
        <v>31</v>
      </c>
      <c r="U111" s="8" t="s">
        <v>32</v>
      </c>
    </row>
    <row r="112" spans="1:29">
      <c r="A112" s="6" t="s">
        <v>20</v>
      </c>
      <c r="B112" s="6">
        <v>24032.199999999997</v>
      </c>
      <c r="C112" s="6">
        <v>2616.3817208344099</v>
      </c>
      <c r="D112" s="6">
        <v>9.1852804996419675</v>
      </c>
      <c r="E112" s="6">
        <v>3.42984861799633E-11</v>
      </c>
      <c r="F112" s="6">
        <v>18735.61211377686</v>
      </c>
      <c r="G112" s="6">
        <v>29328.787886223134</v>
      </c>
      <c r="H112" s="6">
        <v>18735.61211377686</v>
      </c>
      <c r="I112" s="6">
        <v>29328.787886223134</v>
      </c>
      <c r="M112" s="6" t="s">
        <v>20</v>
      </c>
      <c r="N112" s="6">
        <v>12100.853333333334</v>
      </c>
      <c r="O112" s="6">
        <v>2256.852869419944</v>
      </c>
      <c r="P112" s="6">
        <v>5.3618264164661715</v>
      </c>
      <c r="Q112" s="6">
        <v>4.2672352275936883E-6</v>
      </c>
      <c r="R112" s="6">
        <v>7532.0935556716158</v>
      </c>
      <c r="S112" s="6">
        <v>16669.613110995051</v>
      </c>
      <c r="T112" s="6">
        <v>7532.0935556716158</v>
      </c>
      <c r="U112" s="6">
        <v>16669.613110995051</v>
      </c>
    </row>
    <row r="113" spans="1:21">
      <c r="A113" s="6" t="s">
        <v>8</v>
      </c>
      <c r="B113" s="6">
        <v>346.27727272727282</v>
      </c>
      <c r="C113" s="6">
        <v>77.35494720843171</v>
      </c>
      <c r="D113" s="6">
        <v>4.4764722260650514</v>
      </c>
      <c r="E113" s="6">
        <v>6.7094234327314448E-5</v>
      </c>
      <c r="F113" s="6">
        <v>189.68036904880512</v>
      </c>
      <c r="G113" s="6">
        <v>502.87417640574051</v>
      </c>
      <c r="H113" s="6">
        <v>189.68036904880512</v>
      </c>
      <c r="I113" s="6">
        <v>502.87417640574051</v>
      </c>
      <c r="M113" s="6" t="s">
        <v>8</v>
      </c>
      <c r="N113" s="6">
        <v>457.62939393939388</v>
      </c>
      <c r="O113" s="6">
        <v>66.725253880577185</v>
      </c>
      <c r="P113" s="6">
        <v>6.8584136788515631</v>
      </c>
      <c r="Q113" s="6">
        <v>3.8251026649603442E-8</v>
      </c>
      <c r="R113" s="6">
        <v>322.55117939800891</v>
      </c>
      <c r="S113" s="6">
        <v>592.70760848077884</v>
      </c>
      <c r="T113" s="6">
        <v>322.55117939800891</v>
      </c>
      <c r="U113" s="6">
        <v>592.70760848077884</v>
      </c>
    </row>
    <row r="114" spans="1:21">
      <c r="A114" s="6" t="s">
        <v>33</v>
      </c>
      <c r="B114" s="6">
        <v>1014.1590909090918</v>
      </c>
      <c r="C114" s="6">
        <v>2746.9176340869567</v>
      </c>
      <c r="D114" s="6">
        <v>0.3691989444183631</v>
      </c>
      <c r="E114" s="6">
        <v>0.71402878759611021</v>
      </c>
      <c r="F114" s="6">
        <v>-4546.68493628342</v>
      </c>
      <c r="G114" s="6">
        <v>6575.0031181016038</v>
      </c>
      <c r="H114" s="6">
        <v>-4546.68493628342</v>
      </c>
      <c r="I114" s="6">
        <v>6575.0031181016038</v>
      </c>
      <c r="M114" s="6" t="s">
        <v>33</v>
      </c>
      <c r="N114" s="6">
        <v>2667.6566666666727</v>
      </c>
      <c r="O114" s="6">
        <v>2369.4512521560882</v>
      </c>
      <c r="P114" s="6">
        <v>1.1258542095935637</v>
      </c>
      <c r="Q114" s="6">
        <v>0.2672876792456233</v>
      </c>
      <c r="R114" s="6">
        <v>-2129.0466198720228</v>
      </c>
      <c r="S114" s="6">
        <v>7464.3599532053686</v>
      </c>
      <c r="T114" s="6">
        <v>-2129.0466198720228</v>
      </c>
      <c r="U114" s="6">
        <v>7464.3599532053686</v>
      </c>
    </row>
    <row r="115" spans="1:21">
      <c r="A115" s="6" t="s">
        <v>34</v>
      </c>
      <c r="B115" s="6">
        <v>-3174.7545454545443</v>
      </c>
      <c r="C115" s="6">
        <v>2745.8282358152455</v>
      </c>
      <c r="D115" s="6">
        <v>-1.1562101751466436</v>
      </c>
      <c r="E115" s="6">
        <v>0.25481276945989156</v>
      </c>
      <c r="F115" s="6">
        <v>-8733.3932011436282</v>
      </c>
      <c r="G115" s="6">
        <v>2383.8841102345395</v>
      </c>
      <c r="H115" s="6">
        <v>-8733.3932011436282</v>
      </c>
      <c r="I115" s="6">
        <v>2383.8841102345395</v>
      </c>
      <c r="M115" s="6" t="s">
        <v>34</v>
      </c>
      <c r="N115" s="6">
        <v>248.48181818182027</v>
      </c>
      <c r="O115" s="6">
        <v>2368.5115530304315</v>
      </c>
      <c r="P115" s="6">
        <v>0.1049105366887048</v>
      </c>
      <c r="Q115" s="6">
        <v>0.91699861025595619</v>
      </c>
      <c r="R115" s="6">
        <v>-4546.3191469310623</v>
      </c>
      <c r="S115" s="6">
        <v>5043.2827832947023</v>
      </c>
      <c r="T115" s="6">
        <v>-4546.3191469310623</v>
      </c>
      <c r="U115" s="6">
        <v>5043.2827832947023</v>
      </c>
    </row>
    <row r="116" spans="1:21" ht="15.75" thickBot="1">
      <c r="A116" s="7" t="s">
        <v>35</v>
      </c>
      <c r="B116" s="7">
        <v>6224.6045454545447</v>
      </c>
      <c r="C116" s="7">
        <v>2746.9176340869562</v>
      </c>
      <c r="D116" s="7">
        <v>2.2660324678877863</v>
      </c>
      <c r="E116" s="7">
        <v>2.9228938826462977E-2</v>
      </c>
      <c r="F116" s="7">
        <v>663.76051826203366</v>
      </c>
      <c r="G116" s="7">
        <v>11785.448572647056</v>
      </c>
      <c r="H116" s="7">
        <v>663.76051826203366</v>
      </c>
      <c r="I116" s="7">
        <v>11785.448572647056</v>
      </c>
      <c r="M116" s="7" t="s">
        <v>35</v>
      </c>
      <c r="N116" s="7">
        <v>7743.3069696969687</v>
      </c>
      <c r="O116" s="7">
        <v>2369.4512521560878</v>
      </c>
      <c r="P116" s="7">
        <v>3.2679747948605939</v>
      </c>
      <c r="Q116" s="7">
        <v>2.3025794207193334E-3</v>
      </c>
      <c r="R116" s="7">
        <v>2946.6036831582742</v>
      </c>
      <c r="S116" s="7">
        <v>12540.010256235662</v>
      </c>
      <c r="T116" s="7">
        <v>2946.6036831582742</v>
      </c>
      <c r="U116" s="7">
        <v>12540.010256235662</v>
      </c>
    </row>
    <row r="118" spans="1:21">
      <c r="A118" t="s">
        <v>9</v>
      </c>
      <c r="M118" t="s">
        <v>9</v>
      </c>
    </row>
    <row r="119" spans="1:21" ht="15.75" thickBot="1"/>
    <row r="120" spans="1:21">
      <c r="A120" s="9" t="s">
        <v>10</v>
      </c>
      <c r="B120" s="9"/>
      <c r="M120" s="9" t="s">
        <v>10</v>
      </c>
      <c r="N120" s="9"/>
    </row>
    <row r="121" spans="1:21">
      <c r="A121" s="6" t="s">
        <v>11</v>
      </c>
      <c r="B121" s="6">
        <v>0.60892443766773718</v>
      </c>
      <c r="M121" s="6" t="s">
        <v>11</v>
      </c>
      <c r="N121" s="6">
        <v>0.18935727753414636</v>
      </c>
    </row>
    <row r="122" spans="1:21">
      <c r="A122" s="6" t="s">
        <v>12</v>
      </c>
      <c r="B122" s="6">
        <v>0.37078897078896994</v>
      </c>
      <c r="M122" s="6" t="s">
        <v>12</v>
      </c>
      <c r="N122" s="6">
        <v>3.5856178555143725E-2</v>
      </c>
    </row>
    <row r="123" spans="1:21">
      <c r="A123" s="6" t="s">
        <v>13</v>
      </c>
      <c r="B123" s="6">
        <v>0.30455623087201938</v>
      </c>
      <c r="M123" s="6" t="s">
        <v>13</v>
      </c>
      <c r="N123" s="6">
        <v>-6.5632644754841152E-2</v>
      </c>
    </row>
    <row r="124" spans="1:21">
      <c r="A124" s="6" t="s">
        <v>14</v>
      </c>
      <c r="B124" s="6">
        <v>19.004742126255927</v>
      </c>
      <c r="M124" s="6" t="s">
        <v>14</v>
      </c>
      <c r="N124" s="6">
        <v>7.3668553816208515</v>
      </c>
    </row>
    <row r="125" spans="1:21" ht="15.75" thickBot="1">
      <c r="A125" s="7" t="s">
        <v>15</v>
      </c>
      <c r="B125" s="7">
        <v>43</v>
      </c>
      <c r="M125" s="7" t="s">
        <v>15</v>
      </c>
      <c r="N125" s="7">
        <v>43</v>
      </c>
    </row>
    <row r="127" spans="1:21" ht="15.75" thickBot="1">
      <c r="A127" t="s">
        <v>16</v>
      </c>
      <c r="M127" t="s">
        <v>16</v>
      </c>
    </row>
    <row r="128" spans="1:21">
      <c r="A128" s="8"/>
      <c r="B128" s="8" t="s">
        <v>21</v>
      </c>
      <c r="C128" s="8" t="s">
        <v>22</v>
      </c>
      <c r="D128" s="8" t="s">
        <v>23</v>
      </c>
      <c r="E128" s="8" t="s">
        <v>24</v>
      </c>
      <c r="F128" s="8" t="s">
        <v>25</v>
      </c>
      <c r="M128" s="8"/>
      <c r="N128" s="8" t="s">
        <v>21</v>
      </c>
      <c r="O128" s="8" t="s">
        <v>22</v>
      </c>
      <c r="P128" s="8" t="s">
        <v>23</v>
      </c>
      <c r="Q128" s="8" t="s">
        <v>24</v>
      </c>
      <c r="R128" s="8" t="s">
        <v>25</v>
      </c>
    </row>
    <row r="129" spans="1:21">
      <c r="A129" s="6" t="s">
        <v>17</v>
      </c>
      <c r="B129" s="6">
        <v>4</v>
      </c>
      <c r="C129" s="6">
        <v>8087.9422128259102</v>
      </c>
      <c r="D129" s="6">
        <v>2021.9855532064776</v>
      </c>
      <c r="E129" s="6">
        <v>5.5982731690385084</v>
      </c>
      <c r="F129" s="6">
        <v>1.2096388821595358E-3</v>
      </c>
      <c r="M129" s="6" t="s">
        <v>17</v>
      </c>
      <c r="N129" s="6">
        <v>4</v>
      </c>
      <c r="O129" s="6">
        <v>76.695532064834879</v>
      </c>
      <c r="P129" s="6">
        <v>19.17388301620872</v>
      </c>
      <c r="Q129" s="6">
        <v>0.35330174679063459</v>
      </c>
      <c r="R129" s="6">
        <v>0.8401008371394475</v>
      </c>
    </row>
    <row r="130" spans="1:21">
      <c r="A130" s="6" t="s">
        <v>18</v>
      </c>
      <c r="B130" s="6">
        <v>38</v>
      </c>
      <c r="C130" s="6">
        <v>13724.848484848495</v>
      </c>
      <c r="D130" s="6">
        <v>361.1802232854867</v>
      </c>
      <c r="E130" s="6"/>
      <c r="F130" s="6"/>
      <c r="M130" s="6" t="s">
        <v>18</v>
      </c>
      <c r="N130" s="6">
        <v>38</v>
      </c>
      <c r="O130" s="6">
        <v>2062.2812121212119</v>
      </c>
      <c r="P130" s="6">
        <v>54.2705582137161</v>
      </c>
      <c r="Q130" s="6"/>
      <c r="R130" s="6"/>
    </row>
    <row r="131" spans="1:21" ht="15.75" thickBot="1">
      <c r="A131" s="7" t="s">
        <v>19</v>
      </c>
      <c r="B131" s="7">
        <v>42</v>
      </c>
      <c r="C131" s="7">
        <v>21812.790697674405</v>
      </c>
      <c r="D131" s="7"/>
      <c r="E131" s="7"/>
      <c r="F131" s="7"/>
      <c r="M131" s="7" t="s">
        <v>19</v>
      </c>
      <c r="N131" s="7">
        <v>42</v>
      </c>
      <c r="O131" s="7">
        <v>2138.9767441860467</v>
      </c>
      <c r="P131" s="7"/>
      <c r="Q131" s="7"/>
      <c r="R131" s="7"/>
    </row>
    <row r="132" spans="1:21" ht="15.75" thickBot="1"/>
    <row r="133" spans="1:21">
      <c r="A133" s="8"/>
      <c r="B133" s="8" t="s">
        <v>26</v>
      </c>
      <c r="C133" s="8" t="s">
        <v>14</v>
      </c>
      <c r="D133" s="8" t="s">
        <v>27</v>
      </c>
      <c r="E133" s="8" t="s">
        <v>28</v>
      </c>
      <c r="F133" s="8" t="s">
        <v>29</v>
      </c>
      <c r="G133" s="8" t="s">
        <v>30</v>
      </c>
      <c r="H133" s="8" t="s">
        <v>31</v>
      </c>
      <c r="I133" s="8" t="s">
        <v>32</v>
      </c>
      <c r="M133" s="8"/>
      <c r="N133" s="8" t="s">
        <v>26</v>
      </c>
      <c r="O133" s="8" t="s">
        <v>14</v>
      </c>
      <c r="P133" s="8" t="s">
        <v>27</v>
      </c>
      <c r="Q133" s="8" t="s">
        <v>28</v>
      </c>
      <c r="R133" s="8" t="s">
        <v>29</v>
      </c>
      <c r="S133" s="8" t="s">
        <v>30</v>
      </c>
      <c r="T133" s="8" t="s">
        <v>31</v>
      </c>
      <c r="U133" s="8" t="s">
        <v>32</v>
      </c>
    </row>
    <row r="134" spans="1:21">
      <c r="A134" s="6" t="s">
        <v>20</v>
      </c>
      <c r="B134" s="6">
        <v>129.66666666666666</v>
      </c>
      <c r="C134" s="6">
        <v>7.9123051025697304</v>
      </c>
      <c r="D134" s="6">
        <v>16.387976068384166</v>
      </c>
      <c r="E134" s="6">
        <v>8.097357604097278E-19</v>
      </c>
      <c r="F134" s="6">
        <v>113.6490423939336</v>
      </c>
      <c r="G134" s="6">
        <v>145.68429093939972</v>
      </c>
      <c r="H134" s="6">
        <v>113.6490423939336</v>
      </c>
      <c r="I134" s="6">
        <v>145.68429093939972</v>
      </c>
      <c r="M134" s="6" t="s">
        <v>20</v>
      </c>
      <c r="N134" s="6">
        <v>75.693333333333342</v>
      </c>
      <c r="O134" s="6">
        <v>3.0670664741808449</v>
      </c>
      <c r="P134" s="6">
        <v>24.67939119368112</v>
      </c>
      <c r="Q134" s="6">
        <v>5.3634321132705851E-25</v>
      </c>
      <c r="R134" s="6">
        <v>69.484381862671569</v>
      </c>
      <c r="S134" s="6">
        <v>81.902284803995116</v>
      </c>
      <c r="T134" s="6">
        <v>69.484381862671569</v>
      </c>
      <c r="U134" s="6">
        <v>81.902284803995116</v>
      </c>
    </row>
    <row r="135" spans="1:21">
      <c r="A135" s="6" t="s">
        <v>8</v>
      </c>
      <c r="B135" s="6">
        <v>1.0833333333333335</v>
      </c>
      <c r="C135" s="6">
        <v>0.23393220439985765</v>
      </c>
      <c r="D135" s="6">
        <v>4.6309713368134817</v>
      </c>
      <c r="E135" s="6">
        <v>4.174553879225271E-5</v>
      </c>
      <c r="F135" s="6">
        <v>0.60976234399519957</v>
      </c>
      <c r="G135" s="6">
        <v>1.5569043226714674</v>
      </c>
      <c r="H135" s="6">
        <v>0.60976234399519957</v>
      </c>
      <c r="I135" s="6">
        <v>1.5569043226714674</v>
      </c>
      <c r="M135" s="6" t="s">
        <v>8</v>
      </c>
      <c r="N135" s="6">
        <v>8.6666666666666656E-2</v>
      </c>
      <c r="O135" s="6">
        <v>9.067972127528319E-2</v>
      </c>
      <c r="P135" s="6">
        <v>0.95574474036555757</v>
      </c>
      <c r="Q135" s="6">
        <v>0.34524224085311406</v>
      </c>
      <c r="R135" s="6">
        <v>-9.690483186818076E-2</v>
      </c>
      <c r="S135" s="6">
        <v>0.27023816520151406</v>
      </c>
      <c r="T135" s="6">
        <v>-9.690483186818076E-2</v>
      </c>
      <c r="U135" s="6">
        <v>0.27023816520151406</v>
      </c>
    </row>
    <row r="136" spans="1:21">
      <c r="A136" s="6" t="s">
        <v>33</v>
      </c>
      <c r="B136" s="6">
        <v>-4.2348484848484862</v>
      </c>
      <c r="C136" s="6">
        <v>8.3070640034870404</v>
      </c>
      <c r="D136" s="6">
        <v>-0.50978883551045617</v>
      </c>
      <c r="E136" s="6">
        <v>0.61314762396059619</v>
      </c>
      <c r="F136" s="6">
        <v>-21.051620372750861</v>
      </c>
      <c r="G136" s="6">
        <v>12.581923403053887</v>
      </c>
      <c r="H136" s="6">
        <v>-21.051620372750861</v>
      </c>
      <c r="I136" s="6">
        <v>12.581923403053887</v>
      </c>
      <c r="M136" s="6" t="s">
        <v>33</v>
      </c>
      <c r="N136" s="6">
        <v>-0.60424242424242935</v>
      </c>
      <c r="O136" s="6">
        <v>3.220087847180571</v>
      </c>
      <c r="P136" s="6">
        <v>-0.18764780742596479</v>
      </c>
      <c r="Q136" s="6">
        <v>0.85215115973870736</v>
      </c>
      <c r="R136" s="6">
        <v>-7.1229694693586367</v>
      </c>
      <c r="S136" s="6">
        <v>5.9144846208737789</v>
      </c>
      <c r="T136" s="6">
        <v>-7.1229694693586367</v>
      </c>
      <c r="U136" s="6">
        <v>5.9144846208737789</v>
      </c>
    </row>
    <row r="137" spans="1:21">
      <c r="A137" s="6" t="s">
        <v>34</v>
      </c>
      <c r="B137" s="6">
        <v>-5.3181818181818121</v>
      </c>
      <c r="C137" s="6">
        <v>8.3037695103955489</v>
      </c>
      <c r="D137" s="6">
        <v>-0.64045393017278984</v>
      </c>
      <c r="E137" s="6">
        <v>0.52572096323615003</v>
      </c>
      <c r="F137" s="6">
        <v>-22.128284353496721</v>
      </c>
      <c r="G137" s="6">
        <v>11.491920717133095</v>
      </c>
      <c r="H137" s="6">
        <v>-22.128284353496721</v>
      </c>
      <c r="I137" s="6">
        <v>11.491920717133095</v>
      </c>
      <c r="M137" s="6" t="s">
        <v>34</v>
      </c>
      <c r="N137" s="6">
        <v>1.3999999999999986</v>
      </c>
      <c r="O137" s="6">
        <v>3.2188107946428661</v>
      </c>
      <c r="P137" s="6">
        <v>0.43494324125234318</v>
      </c>
      <c r="Q137" s="6">
        <v>0.66606388396064853</v>
      </c>
      <c r="R137" s="6">
        <v>-5.1161417874118706</v>
      </c>
      <c r="S137" s="6">
        <v>7.9161417874118678</v>
      </c>
      <c r="T137" s="6">
        <v>-5.1161417874118706</v>
      </c>
      <c r="U137" s="6">
        <v>7.9161417874118678</v>
      </c>
    </row>
    <row r="138" spans="1:21" ht="15.75" thickBot="1">
      <c r="A138" s="7" t="s">
        <v>35</v>
      </c>
      <c r="B138" s="7">
        <v>-0.49242424242424016</v>
      </c>
      <c r="C138" s="7">
        <v>8.3070640034870369</v>
      </c>
      <c r="D138" s="7">
        <v>-5.9277771570983004E-2</v>
      </c>
      <c r="E138" s="7">
        <v>0.95304151307274876</v>
      </c>
      <c r="F138" s="7">
        <v>-17.309196130326605</v>
      </c>
      <c r="G138" s="7">
        <v>16.324347645478127</v>
      </c>
      <c r="H138" s="7">
        <v>-17.309196130326605</v>
      </c>
      <c r="I138" s="7">
        <v>16.324347645478127</v>
      </c>
      <c r="M138" s="7" t="s">
        <v>35</v>
      </c>
      <c r="N138" s="7">
        <v>0.67696969696969522</v>
      </c>
      <c r="O138" s="7">
        <v>3.2200878471805696</v>
      </c>
      <c r="P138" s="7">
        <v>0.21023330079719205</v>
      </c>
      <c r="Q138" s="7">
        <v>0.83460879927840848</v>
      </c>
      <c r="R138" s="7">
        <v>-5.8417573481465102</v>
      </c>
      <c r="S138" s="7">
        <v>7.1956967420859002</v>
      </c>
      <c r="T138" s="7">
        <v>-5.8417573481465102</v>
      </c>
      <c r="U138" s="7">
        <v>7.1956967420859002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opLeftCell="J10" workbookViewId="0">
      <selection activeCell="L27" sqref="L27"/>
    </sheetView>
  </sheetViews>
  <sheetFormatPr defaultRowHeight="15"/>
  <cols>
    <col min="7" max="7" width="10" customWidth="1"/>
    <col min="13" max="13" width="10.42578125" customWidth="1"/>
  </cols>
  <sheetData>
    <row r="1" spans="1:13">
      <c r="A1" t="s">
        <v>39</v>
      </c>
    </row>
    <row r="2" spans="1:13">
      <c r="A2" t="s">
        <v>40</v>
      </c>
    </row>
    <row r="7" spans="1:13" ht="60">
      <c r="A7" t="s">
        <v>42</v>
      </c>
      <c r="C7" t="s">
        <v>43</v>
      </c>
      <c r="D7" t="s">
        <v>3</v>
      </c>
      <c r="E7" t="s">
        <v>4</v>
      </c>
      <c r="F7" t="s">
        <v>44</v>
      </c>
      <c r="G7" s="12" t="s">
        <v>45</v>
      </c>
      <c r="H7" s="12" t="s">
        <v>46</v>
      </c>
      <c r="I7" s="12" t="s">
        <v>2</v>
      </c>
      <c r="J7" s="12" t="s">
        <v>47</v>
      </c>
      <c r="K7" s="12" t="s">
        <v>48</v>
      </c>
      <c r="L7" s="12" t="s">
        <v>49</v>
      </c>
      <c r="M7" s="12" t="s">
        <v>50</v>
      </c>
    </row>
    <row r="8" spans="1:13">
      <c r="A8">
        <v>2006</v>
      </c>
      <c r="B8">
        <v>1</v>
      </c>
      <c r="C8">
        <f>F8+E8-D8</f>
        <v>764422</v>
      </c>
      <c r="D8">
        <v>53236</v>
      </c>
      <c r="E8">
        <v>42075</v>
      </c>
      <c r="F8">
        <v>775583</v>
      </c>
      <c r="G8" s="1">
        <v>95</v>
      </c>
      <c r="H8" s="4">
        <v>82</v>
      </c>
      <c r="I8" s="1">
        <f t="shared" ref="I8:I50" si="0">G8-H8</f>
        <v>13</v>
      </c>
      <c r="J8">
        <f>E8/H8</f>
        <v>513.10975609756099</v>
      </c>
      <c r="K8">
        <f>I8*J8</f>
        <v>6670.4268292682927</v>
      </c>
      <c r="L8" s="10">
        <f>F8-K8</f>
        <v>768912.57317073166</v>
      </c>
      <c r="M8" s="13">
        <f>I8/G8</f>
        <v>0.1368421052631579</v>
      </c>
    </row>
    <row r="9" spans="1:13">
      <c r="B9">
        <v>2</v>
      </c>
      <c r="C9">
        <f>F8</f>
        <v>775583</v>
      </c>
      <c r="D9">
        <v>50179</v>
      </c>
      <c r="E9">
        <v>33612</v>
      </c>
      <c r="F9">
        <v>792150</v>
      </c>
      <c r="G9" s="1">
        <v>95</v>
      </c>
      <c r="H9" s="1">
        <v>82</v>
      </c>
      <c r="I9" s="1">
        <f t="shared" si="0"/>
        <v>13</v>
      </c>
      <c r="J9">
        <f t="shared" ref="J9:J50" si="1">E9/H9</f>
        <v>409.90243902439022</v>
      </c>
      <c r="K9">
        <f t="shared" ref="K9:K50" si="2">I9*J9</f>
        <v>5328.7317073170725</v>
      </c>
      <c r="L9" s="10">
        <f>L8+D9-E9-K9</f>
        <v>780150.8414634146</v>
      </c>
      <c r="M9" s="13">
        <f t="shared" ref="M9:M50" si="3">I9/G9</f>
        <v>0.1368421052631579</v>
      </c>
    </row>
    <row r="10" spans="1:13">
      <c r="B10">
        <v>3</v>
      </c>
      <c r="C10">
        <f t="shared" ref="C10:C50" si="4">F9</f>
        <v>792150</v>
      </c>
      <c r="D10">
        <v>57349</v>
      </c>
      <c r="E10">
        <v>45823</v>
      </c>
      <c r="F10">
        <v>803676</v>
      </c>
      <c r="G10" s="1">
        <v>95</v>
      </c>
      <c r="H10" s="1">
        <v>82</v>
      </c>
      <c r="I10" s="1">
        <f t="shared" si="0"/>
        <v>13</v>
      </c>
      <c r="J10">
        <f t="shared" si="1"/>
        <v>558.81707317073176</v>
      </c>
      <c r="K10">
        <f t="shared" si="2"/>
        <v>7264.621951219513</v>
      </c>
      <c r="L10" s="10">
        <f t="shared" ref="L10:L29" si="5">L9+D10-E10-K10</f>
        <v>784412.21951219509</v>
      </c>
      <c r="M10" s="13">
        <f t="shared" si="3"/>
        <v>0.1368421052631579</v>
      </c>
    </row>
    <row r="11" spans="1:13">
      <c r="B11">
        <v>4</v>
      </c>
      <c r="C11">
        <f t="shared" si="4"/>
        <v>803676</v>
      </c>
      <c r="D11">
        <v>54430</v>
      </c>
      <c r="E11">
        <v>42936</v>
      </c>
      <c r="F11">
        <v>815170</v>
      </c>
      <c r="G11" s="1">
        <v>95</v>
      </c>
      <c r="H11" s="1">
        <v>86</v>
      </c>
      <c r="I11" s="1">
        <f t="shared" si="0"/>
        <v>9</v>
      </c>
      <c r="J11">
        <f t="shared" si="1"/>
        <v>499.25581395348837</v>
      </c>
      <c r="K11">
        <f t="shared" si="2"/>
        <v>4493.3023255813951</v>
      </c>
      <c r="L11" s="10">
        <f t="shared" si="5"/>
        <v>791412.91718661366</v>
      </c>
      <c r="M11" s="13">
        <f t="shared" si="3"/>
        <v>9.4736842105263161E-2</v>
      </c>
    </row>
    <row r="12" spans="1:13">
      <c r="A12">
        <v>2007</v>
      </c>
      <c r="B12">
        <v>1</v>
      </c>
      <c r="C12">
        <f t="shared" si="4"/>
        <v>815170</v>
      </c>
      <c r="D12">
        <v>57737</v>
      </c>
      <c r="E12">
        <v>57305</v>
      </c>
      <c r="F12">
        <v>815602</v>
      </c>
      <c r="G12" s="1">
        <v>95</v>
      </c>
      <c r="H12" s="4">
        <v>81</v>
      </c>
      <c r="I12" s="1">
        <f t="shared" si="0"/>
        <v>14</v>
      </c>
      <c r="J12">
        <f t="shared" si="1"/>
        <v>707.46913580246917</v>
      </c>
      <c r="K12">
        <f t="shared" si="2"/>
        <v>9904.5679012345681</v>
      </c>
      <c r="L12" s="10">
        <f t="shared" si="5"/>
        <v>781940.34928537905</v>
      </c>
      <c r="M12" s="13">
        <f t="shared" si="3"/>
        <v>0.14736842105263157</v>
      </c>
    </row>
    <row r="13" spans="1:13">
      <c r="B13">
        <v>2</v>
      </c>
      <c r="C13">
        <f t="shared" si="4"/>
        <v>815602</v>
      </c>
      <c r="D13">
        <v>50995</v>
      </c>
      <c r="E13">
        <v>38958</v>
      </c>
      <c r="F13">
        <v>827639</v>
      </c>
      <c r="G13" s="1">
        <v>95</v>
      </c>
      <c r="H13" s="4">
        <v>77</v>
      </c>
      <c r="I13" s="1">
        <f t="shared" si="0"/>
        <v>18</v>
      </c>
      <c r="J13">
        <f t="shared" si="1"/>
        <v>505.94805194805195</v>
      </c>
      <c r="K13">
        <f t="shared" si="2"/>
        <v>9107.0649350649346</v>
      </c>
      <c r="L13" s="10">
        <f t="shared" si="5"/>
        <v>784870.28435031406</v>
      </c>
      <c r="M13" s="13">
        <f t="shared" si="3"/>
        <v>0.18947368421052632</v>
      </c>
    </row>
    <row r="14" spans="1:13">
      <c r="B14">
        <v>3</v>
      </c>
      <c r="C14">
        <f t="shared" si="4"/>
        <v>827639</v>
      </c>
      <c r="D14">
        <v>67693</v>
      </c>
      <c r="E14">
        <v>56396</v>
      </c>
      <c r="F14">
        <v>808226</v>
      </c>
      <c r="G14" s="4">
        <v>160</v>
      </c>
      <c r="H14" s="4">
        <v>73</v>
      </c>
      <c r="I14" s="1">
        <f t="shared" si="0"/>
        <v>87</v>
      </c>
      <c r="J14">
        <f t="shared" si="1"/>
        <v>772.54794520547944</v>
      </c>
      <c r="K14">
        <f t="shared" si="2"/>
        <v>67211.671232876717</v>
      </c>
      <c r="L14" s="10">
        <f t="shared" si="5"/>
        <v>728955.61311743734</v>
      </c>
      <c r="M14" s="13">
        <f t="shared" si="3"/>
        <v>0.54374999999999996</v>
      </c>
    </row>
    <row r="15" spans="1:13">
      <c r="B15">
        <v>4</v>
      </c>
      <c r="C15">
        <f t="shared" si="4"/>
        <v>808226</v>
      </c>
      <c r="D15">
        <v>50477</v>
      </c>
      <c r="E15">
        <v>39019</v>
      </c>
      <c r="F15">
        <v>819684</v>
      </c>
      <c r="G15" s="4">
        <v>160</v>
      </c>
      <c r="H15" s="4">
        <v>71</v>
      </c>
      <c r="I15">
        <f t="shared" si="0"/>
        <v>89</v>
      </c>
      <c r="J15">
        <f t="shared" si="1"/>
        <v>549.56338028169012</v>
      </c>
      <c r="K15">
        <f t="shared" si="2"/>
        <v>48911.140845070418</v>
      </c>
      <c r="L15" s="10">
        <f t="shared" si="5"/>
        <v>691502.47227236698</v>
      </c>
      <c r="M15" s="13">
        <f t="shared" si="3"/>
        <v>0.55625000000000002</v>
      </c>
    </row>
    <row r="16" spans="1:13">
      <c r="A16">
        <v>2008</v>
      </c>
      <c r="B16">
        <v>1</v>
      </c>
      <c r="C16">
        <f t="shared" si="4"/>
        <v>819684</v>
      </c>
      <c r="D16">
        <v>62319</v>
      </c>
      <c r="E16">
        <v>43422</v>
      </c>
      <c r="F16">
        <v>838581</v>
      </c>
      <c r="G16" s="4">
        <v>160</v>
      </c>
      <c r="H16" s="4">
        <v>68</v>
      </c>
      <c r="I16">
        <f t="shared" si="0"/>
        <v>92</v>
      </c>
      <c r="J16">
        <f t="shared" si="1"/>
        <v>638.55882352941171</v>
      </c>
      <c r="K16">
        <f t="shared" si="2"/>
        <v>58747.411764705874</v>
      </c>
      <c r="L16" s="10">
        <f t="shared" si="5"/>
        <v>651652.06050766108</v>
      </c>
      <c r="M16" s="13">
        <f t="shared" si="3"/>
        <v>0.57499999999999996</v>
      </c>
    </row>
    <row r="17" spans="1:13">
      <c r="B17">
        <v>2</v>
      </c>
      <c r="C17">
        <f t="shared" si="4"/>
        <v>838581</v>
      </c>
      <c r="D17">
        <v>58933</v>
      </c>
      <c r="E17">
        <v>37740</v>
      </c>
      <c r="F17">
        <v>859774</v>
      </c>
      <c r="G17" s="4">
        <v>160</v>
      </c>
      <c r="H17" s="4">
        <v>74</v>
      </c>
      <c r="I17">
        <f t="shared" si="0"/>
        <v>86</v>
      </c>
      <c r="J17">
        <f t="shared" si="1"/>
        <v>510</v>
      </c>
      <c r="K17">
        <f t="shared" si="2"/>
        <v>43860</v>
      </c>
      <c r="L17" s="10">
        <f t="shared" si="5"/>
        <v>628985.06050766108</v>
      </c>
      <c r="M17" s="13">
        <f t="shared" si="3"/>
        <v>0.53749999999999998</v>
      </c>
    </row>
    <row r="18" spans="1:13">
      <c r="B18">
        <v>3</v>
      </c>
      <c r="C18">
        <f t="shared" si="4"/>
        <v>859774</v>
      </c>
      <c r="D18">
        <v>74950</v>
      </c>
      <c r="E18">
        <v>47322</v>
      </c>
      <c r="F18">
        <v>887402</v>
      </c>
      <c r="G18" s="4">
        <v>160</v>
      </c>
      <c r="H18" s="4">
        <v>76</v>
      </c>
      <c r="I18">
        <f t="shared" si="0"/>
        <v>84</v>
      </c>
      <c r="J18">
        <f t="shared" si="1"/>
        <v>622.65789473684208</v>
      </c>
      <c r="K18">
        <f t="shared" si="2"/>
        <v>52303.263157894733</v>
      </c>
      <c r="L18" s="10">
        <f t="shared" si="5"/>
        <v>604309.79734976636</v>
      </c>
      <c r="M18" s="13">
        <f t="shared" si="3"/>
        <v>0.52500000000000002</v>
      </c>
    </row>
    <row r="19" spans="1:13">
      <c r="B19">
        <v>4</v>
      </c>
      <c r="C19">
        <f t="shared" si="4"/>
        <v>887402</v>
      </c>
      <c r="D19">
        <v>55711</v>
      </c>
      <c r="E19">
        <v>31255</v>
      </c>
      <c r="F19">
        <v>911858</v>
      </c>
      <c r="G19" s="4">
        <v>160</v>
      </c>
      <c r="H19" s="4">
        <v>73</v>
      </c>
      <c r="I19">
        <f t="shared" si="0"/>
        <v>87</v>
      </c>
      <c r="J19">
        <f t="shared" si="1"/>
        <v>428.15068493150687</v>
      </c>
      <c r="K19">
        <f t="shared" si="2"/>
        <v>37249.109589041102</v>
      </c>
      <c r="L19" s="10">
        <f t="shared" si="5"/>
        <v>591516.68776072527</v>
      </c>
      <c r="M19" s="13">
        <f t="shared" si="3"/>
        <v>0.54374999999999996</v>
      </c>
    </row>
    <row r="20" spans="1:13">
      <c r="A20">
        <v>2009</v>
      </c>
      <c r="B20">
        <v>1</v>
      </c>
      <c r="C20">
        <f t="shared" si="4"/>
        <v>911858</v>
      </c>
      <c r="D20">
        <v>62163</v>
      </c>
      <c r="E20">
        <v>38596</v>
      </c>
      <c r="F20">
        <v>935425</v>
      </c>
      <c r="G20" s="4">
        <v>160</v>
      </c>
      <c r="H20" s="4">
        <v>72</v>
      </c>
      <c r="I20">
        <f t="shared" si="0"/>
        <v>88</v>
      </c>
      <c r="J20">
        <f t="shared" si="1"/>
        <v>536.05555555555554</v>
      </c>
      <c r="K20">
        <f t="shared" si="2"/>
        <v>47172.888888888891</v>
      </c>
      <c r="L20" s="10">
        <f t="shared" si="5"/>
        <v>567910.79887183639</v>
      </c>
      <c r="M20" s="13">
        <f t="shared" si="3"/>
        <v>0.55000000000000004</v>
      </c>
    </row>
    <row r="21" spans="1:13">
      <c r="B21">
        <v>2</v>
      </c>
      <c r="C21">
        <f t="shared" si="4"/>
        <v>935425</v>
      </c>
      <c r="D21">
        <v>57863</v>
      </c>
      <c r="E21">
        <v>43851</v>
      </c>
      <c r="F21">
        <v>949437</v>
      </c>
      <c r="G21" s="4">
        <v>160</v>
      </c>
      <c r="H21" s="4">
        <v>88</v>
      </c>
      <c r="I21">
        <f t="shared" si="0"/>
        <v>72</v>
      </c>
      <c r="J21">
        <f t="shared" si="1"/>
        <v>498.30681818181819</v>
      </c>
      <c r="K21">
        <f t="shared" si="2"/>
        <v>35878.090909090912</v>
      </c>
      <c r="L21" s="10">
        <f t="shared" si="5"/>
        <v>546044.70796274545</v>
      </c>
      <c r="M21" s="13">
        <f t="shared" si="3"/>
        <v>0.45</v>
      </c>
    </row>
    <row r="22" spans="1:13">
      <c r="B22">
        <v>3</v>
      </c>
      <c r="C22">
        <f t="shared" si="4"/>
        <v>949437</v>
      </c>
      <c r="D22">
        <v>56550</v>
      </c>
      <c r="E22">
        <v>57850</v>
      </c>
      <c r="F22">
        <v>948137</v>
      </c>
      <c r="G22" s="4">
        <v>160</v>
      </c>
      <c r="H22" s="4">
        <v>83</v>
      </c>
      <c r="I22">
        <f t="shared" si="0"/>
        <v>77</v>
      </c>
      <c r="J22">
        <f t="shared" si="1"/>
        <v>696.98795180722891</v>
      </c>
      <c r="K22">
        <f t="shared" si="2"/>
        <v>53668.072289156626</v>
      </c>
      <c r="L22" s="10">
        <f t="shared" si="5"/>
        <v>491076.63567358884</v>
      </c>
      <c r="M22" s="13">
        <f t="shared" si="3"/>
        <v>0.48125000000000001</v>
      </c>
    </row>
    <row r="23" spans="1:13">
      <c r="B23">
        <v>4</v>
      </c>
      <c r="C23">
        <f t="shared" si="4"/>
        <v>948137</v>
      </c>
      <c r="D23">
        <v>63839</v>
      </c>
      <c r="E23">
        <v>61112</v>
      </c>
      <c r="F23">
        <v>950864</v>
      </c>
      <c r="G23" s="4">
        <v>160</v>
      </c>
      <c r="H23" s="4">
        <v>78</v>
      </c>
      <c r="I23">
        <f t="shared" si="0"/>
        <v>82</v>
      </c>
      <c r="J23">
        <f t="shared" si="1"/>
        <v>783.48717948717945</v>
      </c>
      <c r="K23">
        <f t="shared" si="2"/>
        <v>64245.948717948711</v>
      </c>
      <c r="L23" s="10">
        <f t="shared" si="5"/>
        <v>429557.68695564015</v>
      </c>
      <c r="M23" s="13">
        <f t="shared" si="3"/>
        <v>0.51249999999999996</v>
      </c>
    </row>
    <row r="24" spans="1:13">
      <c r="A24">
        <v>2010</v>
      </c>
      <c r="B24">
        <v>1</v>
      </c>
      <c r="C24">
        <f t="shared" si="4"/>
        <v>950864</v>
      </c>
      <c r="D24">
        <v>61213</v>
      </c>
      <c r="E24">
        <v>59197</v>
      </c>
      <c r="F24">
        <v>952862</v>
      </c>
      <c r="G24" s="4">
        <v>160</v>
      </c>
      <c r="H24">
        <v>73</v>
      </c>
      <c r="I24">
        <f t="shared" si="0"/>
        <v>87</v>
      </c>
      <c r="J24">
        <f t="shared" si="1"/>
        <v>810.91780821917803</v>
      </c>
      <c r="K24">
        <f t="shared" si="2"/>
        <v>70549.849315068495</v>
      </c>
      <c r="L24" s="10">
        <f t="shared" si="5"/>
        <v>361023.83764057164</v>
      </c>
      <c r="M24" s="13">
        <f t="shared" si="3"/>
        <v>0.54374999999999996</v>
      </c>
    </row>
    <row r="25" spans="1:13">
      <c r="B25">
        <v>2</v>
      </c>
      <c r="C25">
        <f t="shared" si="4"/>
        <v>952862</v>
      </c>
      <c r="D25">
        <v>68310</v>
      </c>
      <c r="E25">
        <v>51240</v>
      </c>
      <c r="F25">
        <v>969932</v>
      </c>
      <c r="G25" s="4">
        <v>160</v>
      </c>
      <c r="H25">
        <v>63</v>
      </c>
      <c r="I25">
        <f t="shared" si="0"/>
        <v>97</v>
      </c>
      <c r="J25">
        <f t="shared" si="1"/>
        <v>813.33333333333337</v>
      </c>
      <c r="K25">
        <f t="shared" si="2"/>
        <v>78893.333333333343</v>
      </c>
      <c r="L25" s="10">
        <f t="shared" si="5"/>
        <v>299200.50430723827</v>
      </c>
      <c r="M25" s="13">
        <f t="shared" si="3"/>
        <v>0.60624999999999996</v>
      </c>
    </row>
    <row r="26" spans="1:13">
      <c r="B26">
        <v>3</v>
      </c>
      <c r="C26">
        <f t="shared" si="4"/>
        <v>969932</v>
      </c>
      <c r="D26">
        <v>77893</v>
      </c>
      <c r="E26">
        <v>74226</v>
      </c>
      <c r="F26">
        <v>973599</v>
      </c>
      <c r="G26" s="4">
        <v>160</v>
      </c>
      <c r="H26">
        <v>71</v>
      </c>
      <c r="I26">
        <f t="shared" si="0"/>
        <v>89</v>
      </c>
      <c r="J26">
        <f t="shared" si="1"/>
        <v>1045.4366197183099</v>
      </c>
      <c r="K26">
        <f t="shared" si="2"/>
        <v>93043.859154929582</v>
      </c>
      <c r="L26" s="10">
        <f t="shared" si="5"/>
        <v>209823.64515230869</v>
      </c>
      <c r="M26" s="13">
        <f t="shared" si="3"/>
        <v>0.55625000000000002</v>
      </c>
    </row>
    <row r="27" spans="1:13">
      <c r="B27">
        <v>4</v>
      </c>
      <c r="C27">
        <f t="shared" si="4"/>
        <v>973599</v>
      </c>
      <c r="D27">
        <v>59028</v>
      </c>
      <c r="E27">
        <v>64717</v>
      </c>
      <c r="F27">
        <v>967910</v>
      </c>
      <c r="G27" s="4">
        <v>160</v>
      </c>
      <c r="H27">
        <v>71</v>
      </c>
      <c r="I27">
        <f t="shared" si="0"/>
        <v>89</v>
      </c>
      <c r="J27">
        <f t="shared" si="1"/>
        <v>911.50704225352115</v>
      </c>
      <c r="K27">
        <f t="shared" si="2"/>
        <v>81124.126760563377</v>
      </c>
      <c r="L27" s="10">
        <f t="shared" si="5"/>
        <v>123010.51839174531</v>
      </c>
      <c r="M27" s="13">
        <f t="shared" si="3"/>
        <v>0.55625000000000002</v>
      </c>
    </row>
    <row r="28" spans="1:13">
      <c r="A28">
        <v>2011</v>
      </c>
      <c r="B28">
        <v>1</v>
      </c>
      <c r="C28">
        <f t="shared" si="4"/>
        <v>967910</v>
      </c>
      <c r="D28">
        <v>69000</v>
      </c>
      <c r="E28">
        <v>66836</v>
      </c>
      <c r="F28">
        <v>970074</v>
      </c>
      <c r="G28" s="4">
        <v>160</v>
      </c>
      <c r="H28">
        <v>66</v>
      </c>
      <c r="I28">
        <f t="shared" si="0"/>
        <v>94</v>
      </c>
      <c r="J28">
        <f t="shared" si="1"/>
        <v>1012.6666666666666</v>
      </c>
      <c r="K28">
        <f t="shared" si="2"/>
        <v>95190.666666666657</v>
      </c>
      <c r="L28" s="10">
        <f t="shared" si="5"/>
        <v>29983.851725078654</v>
      </c>
      <c r="M28" s="13">
        <f t="shared" si="3"/>
        <v>0.58750000000000002</v>
      </c>
    </row>
    <row r="29" spans="1:13">
      <c r="B29">
        <v>2</v>
      </c>
      <c r="C29">
        <f t="shared" si="4"/>
        <v>970074</v>
      </c>
      <c r="D29">
        <v>63126</v>
      </c>
      <c r="E29">
        <v>51592</v>
      </c>
      <c r="F29">
        <v>981608</v>
      </c>
      <c r="G29" s="4">
        <v>160</v>
      </c>
      <c r="H29">
        <v>65</v>
      </c>
      <c r="I29">
        <f t="shared" si="0"/>
        <v>95</v>
      </c>
      <c r="J29">
        <f t="shared" si="1"/>
        <v>793.72307692307697</v>
      </c>
      <c r="K29">
        <f t="shared" si="2"/>
        <v>75403.692307692312</v>
      </c>
      <c r="L29" s="10">
        <f t="shared" si="5"/>
        <v>-33885.840582613659</v>
      </c>
      <c r="M29" s="13">
        <f t="shared" si="3"/>
        <v>0.59375</v>
      </c>
    </row>
    <row r="30" spans="1:13">
      <c r="B30">
        <v>3</v>
      </c>
      <c r="C30">
        <f t="shared" si="4"/>
        <v>981608</v>
      </c>
      <c r="D30">
        <v>76300</v>
      </c>
      <c r="E30">
        <v>64223</v>
      </c>
      <c r="F30">
        <v>993685</v>
      </c>
      <c r="G30" s="4">
        <v>160</v>
      </c>
      <c r="H30">
        <v>69</v>
      </c>
      <c r="I30">
        <f t="shared" si="0"/>
        <v>91</v>
      </c>
      <c r="J30">
        <f t="shared" si="1"/>
        <v>930.768115942029</v>
      </c>
      <c r="K30">
        <f t="shared" si="2"/>
        <v>84699.89855072464</v>
      </c>
      <c r="L30" s="10"/>
      <c r="M30" s="13">
        <f t="shared" si="3"/>
        <v>0.56874999999999998</v>
      </c>
    </row>
    <row r="31" spans="1:13">
      <c r="B31">
        <v>4</v>
      </c>
      <c r="C31">
        <f t="shared" si="4"/>
        <v>993685</v>
      </c>
      <c r="D31">
        <v>65060</v>
      </c>
      <c r="E31">
        <v>53218</v>
      </c>
      <c r="F31">
        <v>1005527</v>
      </c>
      <c r="G31" s="4">
        <v>160</v>
      </c>
      <c r="H31">
        <v>75</v>
      </c>
      <c r="I31">
        <f t="shared" si="0"/>
        <v>85</v>
      </c>
      <c r="J31">
        <f t="shared" si="1"/>
        <v>709.57333333333338</v>
      </c>
      <c r="K31">
        <f t="shared" si="2"/>
        <v>60313.733333333337</v>
      </c>
      <c r="L31" s="10"/>
      <c r="M31" s="13">
        <f t="shared" si="3"/>
        <v>0.53125</v>
      </c>
    </row>
    <row r="32" spans="1:13">
      <c r="A32">
        <v>2012</v>
      </c>
      <c r="B32">
        <v>1</v>
      </c>
      <c r="C32">
        <f t="shared" si="4"/>
        <v>1005527</v>
      </c>
      <c r="D32">
        <v>62145</v>
      </c>
      <c r="E32">
        <v>59139</v>
      </c>
      <c r="F32">
        <v>1008533</v>
      </c>
      <c r="G32" s="4">
        <v>160</v>
      </c>
      <c r="H32" s="4">
        <v>75</v>
      </c>
      <c r="I32">
        <f t="shared" si="0"/>
        <v>85</v>
      </c>
      <c r="J32">
        <f t="shared" si="1"/>
        <v>788.52</v>
      </c>
      <c r="K32">
        <f t="shared" si="2"/>
        <v>67024.2</v>
      </c>
      <c r="L32" s="10"/>
      <c r="M32" s="13">
        <f t="shared" si="3"/>
        <v>0.53125</v>
      </c>
    </row>
    <row r="33" spans="1:13">
      <c r="B33">
        <v>2</v>
      </c>
      <c r="C33">
        <f t="shared" si="4"/>
        <v>1008533</v>
      </c>
      <c r="D33">
        <v>58428</v>
      </c>
      <c r="E33">
        <v>51743</v>
      </c>
      <c r="F33">
        <v>1015218</v>
      </c>
      <c r="G33" s="4">
        <v>160</v>
      </c>
      <c r="H33" s="4">
        <v>86</v>
      </c>
      <c r="I33">
        <f t="shared" si="0"/>
        <v>74</v>
      </c>
      <c r="J33">
        <f t="shared" si="1"/>
        <v>601.66279069767438</v>
      </c>
      <c r="K33">
        <f t="shared" si="2"/>
        <v>44523.046511627901</v>
      </c>
      <c r="L33" s="10"/>
      <c r="M33" s="13">
        <f t="shared" si="3"/>
        <v>0.46250000000000002</v>
      </c>
    </row>
    <row r="34" spans="1:13">
      <c r="B34">
        <v>3</v>
      </c>
      <c r="C34">
        <f t="shared" si="4"/>
        <v>1015218</v>
      </c>
      <c r="D34">
        <v>66913</v>
      </c>
      <c r="E34">
        <v>82264</v>
      </c>
      <c r="F34">
        <v>999867</v>
      </c>
      <c r="G34" s="4">
        <v>160</v>
      </c>
      <c r="H34" s="4">
        <v>84</v>
      </c>
      <c r="I34">
        <f t="shared" si="0"/>
        <v>76</v>
      </c>
      <c r="J34">
        <f t="shared" si="1"/>
        <v>979.33333333333337</v>
      </c>
      <c r="K34">
        <f t="shared" si="2"/>
        <v>74429.333333333343</v>
      </c>
      <c r="L34" s="10"/>
      <c r="M34" s="13">
        <f t="shared" si="3"/>
        <v>0.47499999999999998</v>
      </c>
    </row>
    <row r="35" spans="1:13">
      <c r="B35">
        <v>4</v>
      </c>
      <c r="C35">
        <f t="shared" si="4"/>
        <v>999867</v>
      </c>
      <c r="D35">
        <v>63205</v>
      </c>
      <c r="E35">
        <v>54393</v>
      </c>
      <c r="F35">
        <v>1008679</v>
      </c>
      <c r="G35" s="4">
        <v>160</v>
      </c>
      <c r="H35" s="4">
        <v>86</v>
      </c>
      <c r="I35">
        <f t="shared" si="0"/>
        <v>74</v>
      </c>
      <c r="J35">
        <f t="shared" si="1"/>
        <v>632.47674418604652</v>
      </c>
      <c r="K35">
        <f t="shared" si="2"/>
        <v>46803.279069767443</v>
      </c>
      <c r="L35" s="10"/>
      <c r="M35" s="13">
        <f t="shared" si="3"/>
        <v>0.46250000000000002</v>
      </c>
    </row>
    <row r="36" spans="1:13">
      <c r="A36">
        <v>2013</v>
      </c>
      <c r="B36">
        <v>1</v>
      </c>
      <c r="C36">
        <f t="shared" si="4"/>
        <v>1008679</v>
      </c>
      <c r="D36">
        <v>64000</v>
      </c>
      <c r="E36">
        <v>59324</v>
      </c>
      <c r="F36">
        <v>1013355</v>
      </c>
      <c r="G36" s="4">
        <v>160</v>
      </c>
      <c r="H36" s="4">
        <v>87</v>
      </c>
      <c r="I36">
        <f t="shared" si="0"/>
        <v>73</v>
      </c>
      <c r="J36">
        <f t="shared" si="1"/>
        <v>681.88505747126442</v>
      </c>
      <c r="K36">
        <f t="shared" si="2"/>
        <v>49777.6091954023</v>
      </c>
      <c r="L36" s="10"/>
      <c r="M36" s="13">
        <f t="shared" si="3"/>
        <v>0.45624999999999999</v>
      </c>
    </row>
    <row r="37" spans="1:13">
      <c r="B37">
        <v>2</v>
      </c>
      <c r="C37">
        <f t="shared" si="4"/>
        <v>1013355</v>
      </c>
      <c r="D37">
        <v>65532</v>
      </c>
      <c r="E37">
        <v>56480</v>
      </c>
      <c r="F37">
        <v>1022407</v>
      </c>
      <c r="G37" s="4">
        <v>160</v>
      </c>
      <c r="H37" s="4">
        <v>87</v>
      </c>
      <c r="I37">
        <f t="shared" si="0"/>
        <v>73</v>
      </c>
      <c r="J37">
        <f t="shared" si="1"/>
        <v>649.19540229885058</v>
      </c>
      <c r="K37">
        <f t="shared" si="2"/>
        <v>47391.264367816089</v>
      </c>
      <c r="L37" s="10"/>
      <c r="M37" s="13">
        <f t="shared" si="3"/>
        <v>0.45624999999999999</v>
      </c>
    </row>
    <row r="38" spans="1:13">
      <c r="B38">
        <v>3</v>
      </c>
      <c r="C38">
        <f t="shared" si="4"/>
        <v>1022407</v>
      </c>
      <c r="D38">
        <v>73187</v>
      </c>
      <c r="E38">
        <v>63512</v>
      </c>
      <c r="F38">
        <v>1032082</v>
      </c>
      <c r="G38" s="4">
        <v>160</v>
      </c>
      <c r="H38" s="4">
        <v>88</v>
      </c>
      <c r="I38">
        <f t="shared" si="0"/>
        <v>72</v>
      </c>
      <c r="J38">
        <f t="shared" si="1"/>
        <v>721.72727272727275</v>
      </c>
      <c r="K38">
        <f t="shared" si="2"/>
        <v>51964.36363636364</v>
      </c>
      <c r="L38" s="10"/>
      <c r="M38" s="13">
        <f t="shared" si="3"/>
        <v>0.45</v>
      </c>
    </row>
    <row r="39" spans="1:13">
      <c r="B39">
        <v>4</v>
      </c>
      <c r="C39">
        <f t="shared" si="4"/>
        <v>1032082</v>
      </c>
      <c r="D39">
        <v>68821</v>
      </c>
      <c r="E39">
        <v>57505</v>
      </c>
      <c r="F39">
        <v>1043398</v>
      </c>
      <c r="G39" s="4">
        <v>160</v>
      </c>
      <c r="H39" s="4">
        <v>82</v>
      </c>
      <c r="I39">
        <f t="shared" si="0"/>
        <v>78</v>
      </c>
      <c r="J39">
        <f t="shared" si="1"/>
        <v>701.28048780487802</v>
      </c>
      <c r="K39">
        <f t="shared" si="2"/>
        <v>54699.878048780483</v>
      </c>
      <c r="L39" s="10"/>
      <c r="M39" s="13">
        <f t="shared" si="3"/>
        <v>0.48749999999999999</v>
      </c>
    </row>
    <row r="40" spans="1:13">
      <c r="A40">
        <v>2014</v>
      </c>
      <c r="B40">
        <v>1</v>
      </c>
      <c r="C40">
        <f t="shared" si="4"/>
        <v>1043398</v>
      </c>
      <c r="D40">
        <v>66467</v>
      </c>
      <c r="E40">
        <v>68506</v>
      </c>
      <c r="F40">
        <v>1041359</v>
      </c>
      <c r="G40" s="4">
        <v>160</v>
      </c>
      <c r="H40" s="4">
        <v>90</v>
      </c>
      <c r="I40">
        <f t="shared" si="0"/>
        <v>70</v>
      </c>
      <c r="J40">
        <f t="shared" si="1"/>
        <v>761.17777777777781</v>
      </c>
      <c r="K40">
        <f t="shared" si="2"/>
        <v>53282.444444444445</v>
      </c>
      <c r="L40" s="10"/>
      <c r="M40" s="13">
        <f t="shared" si="3"/>
        <v>0.4375</v>
      </c>
    </row>
    <row r="41" spans="1:13">
      <c r="B41">
        <v>2</v>
      </c>
      <c r="C41">
        <f t="shared" si="4"/>
        <v>1041359</v>
      </c>
      <c r="D41">
        <v>61925</v>
      </c>
      <c r="E41">
        <v>65095</v>
      </c>
      <c r="F41">
        <v>1038189</v>
      </c>
      <c r="G41" s="4">
        <v>160</v>
      </c>
      <c r="H41" s="4">
        <v>90</v>
      </c>
      <c r="I41">
        <f t="shared" si="0"/>
        <v>70</v>
      </c>
      <c r="J41">
        <f t="shared" si="1"/>
        <v>723.27777777777783</v>
      </c>
      <c r="K41">
        <f t="shared" si="2"/>
        <v>50629.444444444445</v>
      </c>
      <c r="L41" s="10"/>
      <c r="M41" s="13">
        <f t="shared" si="3"/>
        <v>0.4375</v>
      </c>
    </row>
    <row r="42" spans="1:13">
      <c r="B42">
        <v>3</v>
      </c>
      <c r="C42">
        <f t="shared" si="4"/>
        <v>1038189</v>
      </c>
      <c r="D42">
        <v>83712</v>
      </c>
      <c r="E42">
        <v>103373</v>
      </c>
      <c r="F42">
        <v>1018528</v>
      </c>
      <c r="G42" s="4">
        <v>160</v>
      </c>
      <c r="H42" s="4">
        <v>84</v>
      </c>
      <c r="I42">
        <f t="shared" si="0"/>
        <v>76</v>
      </c>
      <c r="J42">
        <f t="shared" si="1"/>
        <v>1230.6309523809523</v>
      </c>
      <c r="K42">
        <f t="shared" si="2"/>
        <v>93527.952380952367</v>
      </c>
      <c r="L42" s="10"/>
      <c r="M42" s="13">
        <f t="shared" si="3"/>
        <v>0.47499999999999998</v>
      </c>
    </row>
    <row r="43" spans="1:13">
      <c r="B43">
        <v>4</v>
      </c>
      <c r="C43">
        <f t="shared" si="4"/>
        <v>1018528</v>
      </c>
      <c r="D43">
        <v>68938</v>
      </c>
      <c r="E43">
        <v>73320</v>
      </c>
      <c r="F43">
        <v>1014146</v>
      </c>
      <c r="G43" s="4">
        <v>160</v>
      </c>
      <c r="H43" s="4">
        <v>80</v>
      </c>
      <c r="I43">
        <f t="shared" si="0"/>
        <v>80</v>
      </c>
      <c r="J43">
        <f t="shared" si="1"/>
        <v>916.5</v>
      </c>
      <c r="K43">
        <f t="shared" si="2"/>
        <v>73320</v>
      </c>
      <c r="L43" s="10"/>
      <c r="M43" s="13">
        <f t="shared" si="3"/>
        <v>0.5</v>
      </c>
    </row>
    <row r="44" spans="1:13">
      <c r="A44">
        <v>2015</v>
      </c>
      <c r="B44">
        <v>1</v>
      </c>
      <c r="C44">
        <f t="shared" si="4"/>
        <v>1014146</v>
      </c>
      <c r="D44">
        <v>61102</v>
      </c>
      <c r="E44">
        <v>57567</v>
      </c>
      <c r="F44">
        <v>1017681</v>
      </c>
      <c r="G44" s="4">
        <v>160</v>
      </c>
      <c r="H44" s="4">
        <v>82</v>
      </c>
      <c r="I44">
        <f t="shared" si="0"/>
        <v>78</v>
      </c>
      <c r="J44">
        <f t="shared" si="1"/>
        <v>702.03658536585363</v>
      </c>
      <c r="K44">
        <f t="shared" si="2"/>
        <v>54758.85365853658</v>
      </c>
      <c r="L44" s="10"/>
      <c r="M44" s="13">
        <f t="shared" si="3"/>
        <v>0.48749999999999999</v>
      </c>
    </row>
    <row r="45" spans="1:13">
      <c r="B45">
        <v>2</v>
      </c>
      <c r="C45">
        <f t="shared" si="4"/>
        <v>1017681</v>
      </c>
      <c r="D45">
        <v>61925</v>
      </c>
      <c r="E45">
        <v>65095</v>
      </c>
      <c r="F45">
        <v>914933</v>
      </c>
      <c r="G45" s="4">
        <v>160</v>
      </c>
      <c r="H45" s="4">
        <v>79</v>
      </c>
      <c r="I45">
        <f t="shared" si="0"/>
        <v>81</v>
      </c>
      <c r="J45">
        <f t="shared" si="1"/>
        <v>823.98734177215192</v>
      </c>
      <c r="K45">
        <f t="shared" si="2"/>
        <v>66742.974683544307</v>
      </c>
      <c r="L45" s="10"/>
      <c r="M45" s="13">
        <f t="shared" si="3"/>
        <v>0.50624999999999998</v>
      </c>
    </row>
    <row r="46" spans="1:13">
      <c r="B46">
        <v>3</v>
      </c>
      <c r="C46">
        <f t="shared" si="4"/>
        <v>914933</v>
      </c>
      <c r="D46">
        <v>87543</v>
      </c>
      <c r="E46">
        <v>85978</v>
      </c>
      <c r="F46">
        <v>916498</v>
      </c>
      <c r="G46" s="4">
        <v>160</v>
      </c>
      <c r="H46" s="4">
        <v>75</v>
      </c>
      <c r="I46">
        <f t="shared" si="0"/>
        <v>85</v>
      </c>
      <c r="J46">
        <f t="shared" si="1"/>
        <v>1146.3733333333332</v>
      </c>
      <c r="K46">
        <f t="shared" si="2"/>
        <v>97441.733333333323</v>
      </c>
      <c r="L46" s="10"/>
      <c r="M46" s="13">
        <f t="shared" si="3"/>
        <v>0.53125</v>
      </c>
    </row>
    <row r="47" spans="1:13">
      <c r="B47">
        <v>4</v>
      </c>
      <c r="C47">
        <f t="shared" si="4"/>
        <v>916498</v>
      </c>
      <c r="D47">
        <v>63046</v>
      </c>
      <c r="E47">
        <v>60715</v>
      </c>
      <c r="F47">
        <v>918829</v>
      </c>
      <c r="G47" s="4">
        <v>160</v>
      </c>
      <c r="H47" s="4">
        <v>74</v>
      </c>
      <c r="I47">
        <f t="shared" si="0"/>
        <v>86</v>
      </c>
      <c r="J47">
        <f t="shared" si="1"/>
        <v>820.47297297297303</v>
      </c>
      <c r="K47">
        <f t="shared" si="2"/>
        <v>70560.67567567568</v>
      </c>
      <c r="L47" s="10"/>
      <c r="M47" s="13">
        <f t="shared" si="3"/>
        <v>0.53749999999999998</v>
      </c>
    </row>
    <row r="48" spans="1:13">
      <c r="A48">
        <v>2016</v>
      </c>
      <c r="B48">
        <v>1</v>
      </c>
      <c r="C48">
        <f t="shared" si="4"/>
        <v>918829</v>
      </c>
      <c r="D48">
        <v>65908</v>
      </c>
      <c r="E48">
        <v>71699</v>
      </c>
      <c r="F48">
        <v>913038</v>
      </c>
      <c r="G48" s="4">
        <v>160</v>
      </c>
      <c r="H48" s="4">
        <v>70</v>
      </c>
      <c r="I48">
        <f t="shared" si="0"/>
        <v>90</v>
      </c>
      <c r="J48">
        <f t="shared" si="1"/>
        <v>1024.2714285714285</v>
      </c>
      <c r="K48">
        <f t="shared" si="2"/>
        <v>92184.428571428565</v>
      </c>
      <c r="L48" s="10"/>
      <c r="M48" s="13">
        <f t="shared" si="3"/>
        <v>0.5625</v>
      </c>
    </row>
    <row r="49" spans="2:13">
      <c r="B49">
        <v>2</v>
      </c>
      <c r="C49">
        <f t="shared" si="4"/>
        <v>913038</v>
      </c>
      <c r="D49">
        <v>70971</v>
      </c>
      <c r="E49">
        <v>64414</v>
      </c>
      <c r="F49">
        <v>919595</v>
      </c>
      <c r="G49" s="4">
        <v>160</v>
      </c>
      <c r="H49" s="4">
        <v>78</v>
      </c>
      <c r="I49">
        <f t="shared" si="0"/>
        <v>82</v>
      </c>
      <c r="J49">
        <f t="shared" si="1"/>
        <v>825.82051282051282</v>
      </c>
      <c r="K49">
        <f t="shared" si="2"/>
        <v>67717.282051282047</v>
      </c>
      <c r="L49" s="10"/>
      <c r="M49" s="13">
        <f t="shared" si="3"/>
        <v>0.51249999999999996</v>
      </c>
    </row>
    <row r="50" spans="2:13">
      <c r="B50">
        <v>3</v>
      </c>
      <c r="C50">
        <f t="shared" si="4"/>
        <v>919595</v>
      </c>
      <c r="D50">
        <v>79021</v>
      </c>
      <c r="E50">
        <v>73532</v>
      </c>
      <c r="F50">
        <v>925084</v>
      </c>
      <c r="G50" s="4">
        <v>160</v>
      </c>
      <c r="H50" s="4">
        <v>77</v>
      </c>
      <c r="I50" s="10">
        <f t="shared" si="0"/>
        <v>83</v>
      </c>
      <c r="J50">
        <f t="shared" si="1"/>
        <v>954.96103896103898</v>
      </c>
      <c r="K50">
        <f t="shared" si="2"/>
        <v>79261.766233766233</v>
      </c>
      <c r="L50" s="10"/>
      <c r="M50" s="13">
        <f t="shared" si="3"/>
        <v>0.51875000000000004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8"/>
  <sheetViews>
    <sheetView topLeftCell="M7" workbookViewId="0">
      <selection activeCell="H5" sqref="H5:J67"/>
    </sheetView>
  </sheetViews>
  <sheetFormatPr defaultRowHeight="15"/>
  <sheetData>
    <row r="1" spans="1:21">
      <c r="A1" t="s">
        <v>39</v>
      </c>
    </row>
    <row r="2" spans="1:21">
      <c r="A2" t="s">
        <v>41</v>
      </c>
    </row>
    <row r="3" spans="1:2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F4" s="1"/>
      <c r="G4" s="1"/>
      <c r="K4" s="2" t="s">
        <v>3</v>
      </c>
      <c r="L4" s="2"/>
      <c r="M4" s="2" t="s">
        <v>4</v>
      </c>
      <c r="N4" s="2"/>
      <c r="R4" s="1"/>
      <c r="S4" s="1"/>
      <c r="T4" s="1"/>
      <c r="U4" s="1"/>
    </row>
    <row r="5" spans="1:21">
      <c r="A5" t="s">
        <v>8</v>
      </c>
      <c r="B5" t="s">
        <v>33</v>
      </c>
      <c r="C5" t="s">
        <v>34</v>
      </c>
      <c r="D5" t="s">
        <v>35</v>
      </c>
      <c r="E5" t="s">
        <v>36</v>
      </c>
      <c r="F5" s="1"/>
      <c r="G5" s="1"/>
      <c r="H5" s="1" t="s">
        <v>0</v>
      </c>
      <c r="I5" s="1" t="s">
        <v>1</v>
      </c>
      <c r="J5" s="1" t="s">
        <v>2</v>
      </c>
      <c r="K5" s="1" t="s">
        <v>37</v>
      </c>
      <c r="L5" s="1" t="s">
        <v>38</v>
      </c>
      <c r="M5" s="1" t="s">
        <v>6</v>
      </c>
      <c r="N5" s="1" t="s">
        <v>7</v>
      </c>
      <c r="O5" s="1" t="s">
        <v>3</v>
      </c>
      <c r="P5" s="1" t="s">
        <v>4</v>
      </c>
      <c r="Q5" s="1" t="s">
        <v>5</v>
      </c>
      <c r="R5" s="1"/>
      <c r="S5" s="1"/>
      <c r="T5" s="1"/>
      <c r="U5" s="1"/>
    </row>
    <row r="6" spans="1:21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>
        <v>2172</v>
      </c>
      <c r="I6">
        <v>1416</v>
      </c>
      <c r="J6">
        <f t="shared" ref="J6:J48" si="0">H6-I6</f>
        <v>756</v>
      </c>
      <c r="K6">
        <v>101894</v>
      </c>
      <c r="L6">
        <v>458490</v>
      </c>
      <c r="M6" s="5">
        <v>97177</v>
      </c>
      <c r="N6">
        <v>390180</v>
      </c>
      <c r="O6" s="10">
        <f t="shared" ref="O6:O67" si="1">K6+L6</f>
        <v>560384</v>
      </c>
      <c r="P6" s="10">
        <f t="shared" ref="P6:P67" si="2">M6+N6</f>
        <v>487357</v>
      </c>
      <c r="Q6">
        <v>4486568</v>
      </c>
      <c r="R6" s="1"/>
      <c r="S6" s="1"/>
      <c r="T6" s="3"/>
      <c r="U6" s="3"/>
    </row>
    <row r="7" spans="1:21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>
        <v>2172</v>
      </c>
      <c r="I7">
        <v>1393</v>
      </c>
      <c r="J7">
        <f t="shared" si="0"/>
        <v>779</v>
      </c>
      <c r="K7">
        <v>104269</v>
      </c>
      <c r="L7">
        <v>451090</v>
      </c>
      <c r="M7" s="5">
        <v>82409</v>
      </c>
      <c r="N7">
        <v>330652</v>
      </c>
      <c r="O7" s="10">
        <f t="shared" si="1"/>
        <v>555359</v>
      </c>
      <c r="P7" s="10">
        <f t="shared" si="2"/>
        <v>413061</v>
      </c>
      <c r="Q7">
        <v>4628866</v>
      </c>
      <c r="R7" s="1"/>
      <c r="S7" s="1"/>
      <c r="T7" s="3"/>
      <c r="U7" s="3"/>
    </row>
    <row r="8" spans="1:21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>
        <v>2172</v>
      </c>
      <c r="I8">
        <v>1706</v>
      </c>
      <c r="J8">
        <f t="shared" si="0"/>
        <v>466</v>
      </c>
      <c r="K8">
        <v>168224</v>
      </c>
      <c r="L8">
        <v>591063</v>
      </c>
      <c r="M8" s="5">
        <v>147690</v>
      </c>
      <c r="N8">
        <v>573796</v>
      </c>
      <c r="O8" s="10">
        <f t="shared" si="1"/>
        <v>759287</v>
      </c>
      <c r="P8" s="10">
        <f t="shared" si="2"/>
        <v>721486</v>
      </c>
      <c r="Q8">
        <v>4666667</v>
      </c>
      <c r="R8" s="1"/>
      <c r="S8" s="1"/>
      <c r="T8" s="3"/>
      <c r="U8" s="3"/>
    </row>
    <row r="9" spans="1:21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>
        <v>2172</v>
      </c>
      <c r="I9">
        <v>1705</v>
      </c>
      <c r="J9">
        <f t="shared" si="0"/>
        <v>467</v>
      </c>
      <c r="K9">
        <v>114972</v>
      </c>
      <c r="L9">
        <v>523521</v>
      </c>
      <c r="M9" s="5">
        <v>121987</v>
      </c>
      <c r="N9">
        <v>478873</v>
      </c>
      <c r="O9" s="10">
        <f t="shared" si="1"/>
        <v>638493</v>
      </c>
      <c r="P9" s="10">
        <f t="shared" si="2"/>
        <v>600860</v>
      </c>
      <c r="Q9">
        <v>4704300</v>
      </c>
      <c r="R9" s="1"/>
      <c r="S9" s="1"/>
      <c r="T9" s="3"/>
      <c r="U9" s="3"/>
    </row>
    <row r="10" spans="1:21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>
        <v>2172</v>
      </c>
      <c r="I10">
        <v>1689</v>
      </c>
      <c r="J10">
        <f t="shared" si="0"/>
        <v>483</v>
      </c>
      <c r="K10">
        <v>110501</v>
      </c>
      <c r="L10">
        <v>498113</v>
      </c>
      <c r="M10" s="5">
        <v>113392</v>
      </c>
      <c r="N10">
        <v>468860</v>
      </c>
      <c r="O10" s="10">
        <f t="shared" si="1"/>
        <v>608614</v>
      </c>
      <c r="P10" s="10">
        <f t="shared" si="2"/>
        <v>582252</v>
      </c>
      <c r="Q10">
        <v>4730662</v>
      </c>
      <c r="R10" s="1"/>
      <c r="S10" s="1"/>
      <c r="T10" s="3"/>
      <c r="U10" s="3"/>
    </row>
    <row r="11" spans="1:21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>
        <v>2172</v>
      </c>
      <c r="I11">
        <v>1688</v>
      </c>
      <c r="J11">
        <f t="shared" si="0"/>
        <v>484</v>
      </c>
      <c r="K11">
        <v>96173</v>
      </c>
      <c r="L11">
        <v>538362</v>
      </c>
      <c r="M11" s="5">
        <v>90880</v>
      </c>
      <c r="N11">
        <v>494663</v>
      </c>
      <c r="O11" s="10">
        <f t="shared" si="1"/>
        <v>634535</v>
      </c>
      <c r="P11" s="10">
        <f t="shared" si="2"/>
        <v>585543</v>
      </c>
      <c r="Q11">
        <v>4779654</v>
      </c>
      <c r="R11" s="1"/>
      <c r="S11" s="1"/>
      <c r="T11" s="3"/>
      <c r="U11" s="3"/>
    </row>
    <row r="12" spans="1:21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>
        <v>2172</v>
      </c>
      <c r="I12">
        <v>1679</v>
      </c>
      <c r="J12">
        <f t="shared" si="0"/>
        <v>493</v>
      </c>
      <c r="K12">
        <v>138322</v>
      </c>
      <c r="L12">
        <v>570557</v>
      </c>
      <c r="M12" s="5">
        <v>138500</v>
      </c>
      <c r="N12">
        <v>532479</v>
      </c>
      <c r="O12" s="10">
        <f t="shared" si="1"/>
        <v>708879</v>
      </c>
      <c r="P12" s="10">
        <f t="shared" si="2"/>
        <v>670979</v>
      </c>
      <c r="Q12">
        <v>4817554</v>
      </c>
      <c r="R12" s="1"/>
      <c r="S12" s="1"/>
      <c r="T12" s="3"/>
      <c r="U12" s="3"/>
    </row>
    <row r="13" spans="1:21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>
        <v>2172</v>
      </c>
      <c r="I13">
        <v>1659</v>
      </c>
      <c r="J13">
        <f t="shared" si="0"/>
        <v>513</v>
      </c>
      <c r="K13">
        <v>115306</v>
      </c>
      <c r="L13">
        <v>437848</v>
      </c>
      <c r="M13" s="5">
        <v>116416</v>
      </c>
      <c r="N13">
        <v>379677</v>
      </c>
      <c r="O13" s="10">
        <f t="shared" si="1"/>
        <v>553154</v>
      </c>
      <c r="P13" s="10">
        <f t="shared" si="2"/>
        <v>496093</v>
      </c>
      <c r="Q13">
        <v>4874615</v>
      </c>
      <c r="T13" s="5"/>
      <c r="U13" s="5"/>
    </row>
    <row r="14" spans="1:21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>
        <v>2172</v>
      </c>
      <c r="I14">
        <v>1651</v>
      </c>
      <c r="J14">
        <f t="shared" si="0"/>
        <v>521</v>
      </c>
      <c r="K14">
        <v>117213</v>
      </c>
      <c r="L14">
        <v>486932</v>
      </c>
      <c r="M14" s="5">
        <v>121196</v>
      </c>
      <c r="N14">
        <v>452510</v>
      </c>
      <c r="O14" s="10">
        <f t="shared" si="1"/>
        <v>604145</v>
      </c>
      <c r="P14" s="10">
        <f t="shared" si="2"/>
        <v>573706</v>
      </c>
      <c r="Q14">
        <v>4905054</v>
      </c>
      <c r="T14" s="5"/>
      <c r="U14" s="5"/>
    </row>
    <row r="15" spans="1:21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>
        <v>2172</v>
      </c>
      <c r="I15">
        <v>1637</v>
      </c>
      <c r="J15">
        <f t="shared" si="0"/>
        <v>535</v>
      </c>
      <c r="K15">
        <v>93451</v>
      </c>
      <c r="L15">
        <v>569768</v>
      </c>
      <c r="M15" s="5">
        <v>80943</v>
      </c>
      <c r="N15">
        <v>498587</v>
      </c>
      <c r="O15" s="10">
        <f t="shared" si="1"/>
        <v>663219</v>
      </c>
      <c r="P15" s="10">
        <f t="shared" si="2"/>
        <v>579530</v>
      </c>
      <c r="Q15">
        <v>4988743</v>
      </c>
      <c r="T15" s="5"/>
      <c r="U15" s="5"/>
    </row>
    <row r="16" spans="1:21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>
        <v>2174</v>
      </c>
      <c r="I16">
        <v>1634</v>
      </c>
      <c r="J16">
        <f t="shared" si="0"/>
        <v>540</v>
      </c>
      <c r="K16">
        <v>149684</v>
      </c>
      <c r="L16">
        <v>612684</v>
      </c>
      <c r="M16" s="5">
        <v>139024</v>
      </c>
      <c r="N16">
        <v>524744</v>
      </c>
      <c r="O16" s="10">
        <f t="shared" si="1"/>
        <v>762368</v>
      </c>
      <c r="P16" s="10">
        <f t="shared" si="2"/>
        <v>663768</v>
      </c>
      <c r="Q16">
        <v>5087343</v>
      </c>
      <c r="T16" s="5"/>
      <c r="U16" s="5"/>
    </row>
    <row r="17" spans="1:21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>
        <v>2174</v>
      </c>
      <c r="I17">
        <v>1619</v>
      </c>
      <c r="J17">
        <f t="shared" si="0"/>
        <v>555</v>
      </c>
      <c r="K17">
        <v>113626</v>
      </c>
      <c r="L17">
        <v>562288</v>
      </c>
      <c r="M17" s="5">
        <v>105377</v>
      </c>
      <c r="N17">
        <v>497706</v>
      </c>
      <c r="O17" s="10">
        <f t="shared" si="1"/>
        <v>675914</v>
      </c>
      <c r="P17" s="10">
        <f t="shared" si="2"/>
        <v>603083</v>
      </c>
      <c r="Q17">
        <v>5160174</v>
      </c>
      <c r="T17" s="5"/>
      <c r="U17" s="5"/>
    </row>
    <row r="18" spans="1:21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>
        <v>2179</v>
      </c>
      <c r="I18">
        <v>1656</v>
      </c>
      <c r="J18">
        <f t="shared" si="0"/>
        <v>523</v>
      </c>
      <c r="K18">
        <v>122636</v>
      </c>
      <c r="L18">
        <v>606843</v>
      </c>
      <c r="M18" s="5">
        <v>104306</v>
      </c>
      <c r="N18">
        <v>548609</v>
      </c>
      <c r="O18" s="10">
        <f t="shared" si="1"/>
        <v>729479</v>
      </c>
      <c r="P18" s="10">
        <f t="shared" si="2"/>
        <v>652915</v>
      </c>
      <c r="Q18">
        <v>5236738</v>
      </c>
      <c r="T18" s="5"/>
      <c r="U18" s="5"/>
    </row>
    <row r="19" spans="1:21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>
        <v>2181</v>
      </c>
      <c r="I19">
        <v>1643</v>
      </c>
      <c r="J19">
        <f t="shared" si="0"/>
        <v>538</v>
      </c>
      <c r="K19">
        <v>82779</v>
      </c>
      <c r="L19">
        <v>539726</v>
      </c>
      <c r="M19" s="5">
        <v>88836</v>
      </c>
      <c r="N19">
        <v>472936</v>
      </c>
      <c r="O19" s="10">
        <f t="shared" si="1"/>
        <v>622505</v>
      </c>
      <c r="P19" s="10">
        <f t="shared" si="2"/>
        <v>561772</v>
      </c>
      <c r="Q19">
        <v>5297471</v>
      </c>
      <c r="T19" s="5"/>
      <c r="U19" s="5"/>
    </row>
    <row r="20" spans="1:21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>
        <v>2182</v>
      </c>
      <c r="I20">
        <v>1846</v>
      </c>
      <c r="J20">
        <f t="shared" si="0"/>
        <v>336</v>
      </c>
      <c r="K20">
        <v>143706</v>
      </c>
      <c r="L20">
        <v>644328</v>
      </c>
      <c r="M20" s="5">
        <v>124149</v>
      </c>
      <c r="N20">
        <v>597391</v>
      </c>
      <c r="O20" s="10">
        <f t="shared" si="1"/>
        <v>788034</v>
      </c>
      <c r="P20" s="10">
        <f t="shared" si="2"/>
        <v>721540</v>
      </c>
      <c r="Q20">
        <v>5363965</v>
      </c>
      <c r="T20" s="5"/>
      <c r="U20" s="5"/>
    </row>
    <row r="21" spans="1:21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>
        <v>2184</v>
      </c>
      <c r="I21">
        <v>1840</v>
      </c>
      <c r="J21">
        <f t="shared" si="0"/>
        <v>344</v>
      </c>
      <c r="K21">
        <v>136212</v>
      </c>
      <c r="L21">
        <v>626994</v>
      </c>
      <c r="M21" s="5">
        <v>126078</v>
      </c>
      <c r="N21">
        <v>596460</v>
      </c>
      <c r="O21" s="10">
        <f t="shared" si="1"/>
        <v>763206</v>
      </c>
      <c r="P21" s="10">
        <f t="shared" si="2"/>
        <v>722538</v>
      </c>
      <c r="Q21">
        <v>5404633</v>
      </c>
      <c r="T21" s="5"/>
      <c r="U21" s="5"/>
    </row>
    <row r="22" spans="1:21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>
        <v>2185</v>
      </c>
      <c r="I22">
        <v>1921</v>
      </c>
      <c r="J22">
        <f t="shared" si="0"/>
        <v>264</v>
      </c>
      <c r="K22">
        <v>133307</v>
      </c>
      <c r="L22">
        <v>674526</v>
      </c>
      <c r="M22" s="5">
        <v>130405</v>
      </c>
      <c r="N22" s="5">
        <v>597589</v>
      </c>
      <c r="O22" s="10">
        <f t="shared" si="1"/>
        <v>807833</v>
      </c>
      <c r="P22" s="10">
        <f t="shared" si="2"/>
        <v>727994</v>
      </c>
      <c r="Q22">
        <v>5484472</v>
      </c>
      <c r="T22" s="5"/>
      <c r="U22" s="5"/>
    </row>
    <row r="23" spans="1:21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>
        <v>2186</v>
      </c>
      <c r="I23">
        <v>1914</v>
      </c>
      <c r="J23">
        <f t="shared" si="0"/>
        <v>272</v>
      </c>
      <c r="K23">
        <v>121423</v>
      </c>
      <c r="L23">
        <v>607820</v>
      </c>
      <c r="M23" s="5">
        <v>105997</v>
      </c>
      <c r="N23">
        <v>542688</v>
      </c>
      <c r="O23" s="10">
        <f t="shared" si="1"/>
        <v>729243</v>
      </c>
      <c r="P23" s="10">
        <f t="shared" si="2"/>
        <v>648685</v>
      </c>
      <c r="Q23">
        <v>5565030</v>
      </c>
      <c r="T23" s="5"/>
      <c r="U23" s="5"/>
    </row>
    <row r="24" spans="1:21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>
        <v>2187</v>
      </c>
      <c r="I24">
        <v>1893</v>
      </c>
      <c r="J24">
        <f t="shared" si="0"/>
        <v>294</v>
      </c>
      <c r="K24">
        <v>142895</v>
      </c>
      <c r="L24">
        <v>771848</v>
      </c>
      <c r="M24" s="5">
        <v>146121</v>
      </c>
      <c r="N24">
        <v>701659</v>
      </c>
      <c r="O24" s="10">
        <f t="shared" si="1"/>
        <v>914743</v>
      </c>
      <c r="P24" s="10">
        <f t="shared" si="2"/>
        <v>847780</v>
      </c>
      <c r="Q24">
        <v>5631993</v>
      </c>
      <c r="T24" s="5"/>
      <c r="U24" s="5"/>
    </row>
    <row r="25" spans="1:21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>
        <v>2187</v>
      </c>
      <c r="I25">
        <v>1888</v>
      </c>
      <c r="J25">
        <f t="shared" si="0"/>
        <v>299</v>
      </c>
      <c r="K25">
        <v>109514</v>
      </c>
      <c r="L25">
        <v>513424</v>
      </c>
      <c r="M25" s="5">
        <v>118483</v>
      </c>
      <c r="N25">
        <v>468295</v>
      </c>
      <c r="O25" s="10">
        <f t="shared" si="1"/>
        <v>622938</v>
      </c>
      <c r="P25" s="10">
        <f t="shared" si="2"/>
        <v>586778</v>
      </c>
      <c r="Q25">
        <v>5653441</v>
      </c>
      <c r="T25" s="5"/>
      <c r="U25" s="5"/>
    </row>
    <row r="26" spans="1:21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 s="5">
        <v>2104</v>
      </c>
      <c r="I26" s="5">
        <v>1907</v>
      </c>
      <c r="J26">
        <f t="shared" si="0"/>
        <v>197</v>
      </c>
      <c r="K26">
        <v>122329</v>
      </c>
      <c r="L26">
        <v>516502</v>
      </c>
      <c r="M26" s="5">
        <v>119258</v>
      </c>
      <c r="N26">
        <v>542894</v>
      </c>
      <c r="O26" s="10">
        <f t="shared" si="1"/>
        <v>638831</v>
      </c>
      <c r="P26" s="10">
        <f t="shared" si="2"/>
        <v>662152</v>
      </c>
      <c r="Q26">
        <v>5630120</v>
      </c>
      <c r="T26" s="5"/>
      <c r="U26" s="5"/>
    </row>
    <row r="27" spans="1:21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>
        <v>2104</v>
      </c>
      <c r="I27">
        <v>1897</v>
      </c>
      <c r="J27">
        <f t="shared" si="0"/>
        <v>207</v>
      </c>
      <c r="K27">
        <v>100511</v>
      </c>
      <c r="L27">
        <v>577372</v>
      </c>
      <c r="M27" s="5">
        <v>95138</v>
      </c>
      <c r="N27">
        <v>540941</v>
      </c>
      <c r="O27" s="10">
        <f t="shared" si="1"/>
        <v>677883</v>
      </c>
      <c r="P27" s="10">
        <f t="shared" si="2"/>
        <v>636079</v>
      </c>
      <c r="Q27">
        <v>5671924</v>
      </c>
      <c r="T27" s="5"/>
      <c r="U27" s="5"/>
    </row>
    <row r="28" spans="1:21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>
        <v>2138</v>
      </c>
      <c r="I28">
        <v>1864</v>
      </c>
      <c r="J28">
        <f t="shared" si="0"/>
        <v>274</v>
      </c>
      <c r="K28">
        <v>161456</v>
      </c>
      <c r="L28">
        <v>610926</v>
      </c>
      <c r="M28" s="5">
        <v>143245</v>
      </c>
      <c r="N28">
        <v>548536</v>
      </c>
      <c r="O28" s="10">
        <f t="shared" si="1"/>
        <v>772382</v>
      </c>
      <c r="P28" s="10">
        <f t="shared" si="2"/>
        <v>691781</v>
      </c>
      <c r="Q28">
        <v>5752525</v>
      </c>
      <c r="T28" s="5"/>
      <c r="U28" s="5"/>
    </row>
    <row r="29" spans="1:21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>
        <v>2138</v>
      </c>
      <c r="I29">
        <v>1855</v>
      </c>
      <c r="J29">
        <f t="shared" si="0"/>
        <v>283</v>
      </c>
      <c r="K29">
        <v>129614</v>
      </c>
      <c r="L29">
        <v>525612</v>
      </c>
      <c r="M29" s="5">
        <v>115891</v>
      </c>
      <c r="N29">
        <v>493812</v>
      </c>
      <c r="O29" s="10">
        <f t="shared" si="1"/>
        <v>655226</v>
      </c>
      <c r="P29" s="10">
        <f t="shared" si="2"/>
        <v>609703</v>
      </c>
      <c r="Q29">
        <v>5798048</v>
      </c>
      <c r="T29" s="5"/>
      <c r="U29" s="5"/>
    </row>
    <row r="30" spans="1:21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>
        <v>2102</v>
      </c>
      <c r="I30">
        <v>1834</v>
      </c>
      <c r="J30">
        <f t="shared" si="0"/>
        <v>268</v>
      </c>
      <c r="K30">
        <v>116066</v>
      </c>
      <c r="L30">
        <v>453757</v>
      </c>
      <c r="M30" s="5">
        <v>114354</v>
      </c>
      <c r="N30" s="5">
        <v>455245</v>
      </c>
      <c r="O30" s="10">
        <f t="shared" si="1"/>
        <v>569823</v>
      </c>
      <c r="P30" s="10">
        <f t="shared" si="2"/>
        <v>569599</v>
      </c>
      <c r="Q30">
        <v>5798272</v>
      </c>
      <c r="T30" s="5"/>
      <c r="U30" s="5"/>
    </row>
    <row r="31" spans="1:21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>
        <v>2102</v>
      </c>
      <c r="I31">
        <v>1810</v>
      </c>
      <c r="J31">
        <f t="shared" si="0"/>
        <v>292</v>
      </c>
      <c r="K31">
        <v>125736</v>
      </c>
      <c r="L31">
        <v>640100</v>
      </c>
      <c r="M31">
        <v>112183</v>
      </c>
      <c r="N31">
        <v>629585</v>
      </c>
      <c r="O31" s="10">
        <f t="shared" si="1"/>
        <v>765836</v>
      </c>
      <c r="P31" s="10">
        <f t="shared" si="2"/>
        <v>741768</v>
      </c>
      <c r="Q31">
        <v>5822340</v>
      </c>
      <c r="T31" s="5"/>
      <c r="U31" s="5"/>
    </row>
    <row r="32" spans="1:21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>
        <v>2108</v>
      </c>
      <c r="I32">
        <v>1790</v>
      </c>
      <c r="J32">
        <f t="shared" si="0"/>
        <v>318</v>
      </c>
      <c r="K32">
        <v>167320</v>
      </c>
      <c r="L32">
        <v>661436</v>
      </c>
      <c r="M32">
        <v>151366</v>
      </c>
      <c r="N32">
        <v>735158</v>
      </c>
      <c r="O32" s="10">
        <f t="shared" si="1"/>
        <v>828756</v>
      </c>
      <c r="P32" s="10">
        <f t="shared" si="2"/>
        <v>886524</v>
      </c>
      <c r="Q32">
        <v>5764572</v>
      </c>
      <c r="T32" s="5"/>
      <c r="U32" s="5"/>
    </row>
    <row r="33" spans="1:21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>
        <v>2102</v>
      </c>
      <c r="I33">
        <v>1782</v>
      </c>
      <c r="J33">
        <f t="shared" si="0"/>
        <v>320</v>
      </c>
      <c r="K33">
        <v>130746</v>
      </c>
      <c r="L33">
        <v>497812</v>
      </c>
      <c r="M33">
        <v>115943</v>
      </c>
      <c r="N33">
        <v>484856</v>
      </c>
      <c r="O33" s="10">
        <f t="shared" si="1"/>
        <v>628558</v>
      </c>
      <c r="P33" s="10">
        <f t="shared" si="2"/>
        <v>600799</v>
      </c>
      <c r="Q33">
        <v>5792331</v>
      </c>
      <c r="T33" s="5"/>
      <c r="U33" s="5"/>
    </row>
    <row r="34" spans="1:21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>
        <v>2101</v>
      </c>
      <c r="I34">
        <v>1750</v>
      </c>
      <c r="J34">
        <f t="shared" si="0"/>
        <v>351</v>
      </c>
      <c r="K34">
        <v>123449</v>
      </c>
      <c r="L34">
        <v>471735</v>
      </c>
      <c r="M34">
        <v>116536</v>
      </c>
      <c r="N34">
        <v>458354</v>
      </c>
      <c r="O34" s="10">
        <f t="shared" si="1"/>
        <v>595184</v>
      </c>
      <c r="P34" s="10">
        <f t="shared" si="2"/>
        <v>574890</v>
      </c>
      <c r="Q34">
        <v>5812625</v>
      </c>
      <c r="T34" s="5"/>
      <c r="U34" s="5"/>
    </row>
    <row r="35" spans="1:21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>
        <v>2103</v>
      </c>
      <c r="I35">
        <v>1785</v>
      </c>
      <c r="J35">
        <f t="shared" si="0"/>
        <v>318</v>
      </c>
      <c r="K35">
        <v>115714</v>
      </c>
      <c r="L35">
        <v>554460</v>
      </c>
      <c r="M35">
        <v>101331</v>
      </c>
      <c r="N35">
        <v>540598</v>
      </c>
      <c r="O35" s="10">
        <f t="shared" si="1"/>
        <v>670174</v>
      </c>
      <c r="P35" s="10">
        <f t="shared" si="2"/>
        <v>641929</v>
      </c>
      <c r="Q35">
        <v>5840870</v>
      </c>
      <c r="T35" s="5"/>
      <c r="U35" s="5"/>
    </row>
    <row r="36" spans="1:21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>
        <v>1998</v>
      </c>
      <c r="I36">
        <v>1833</v>
      </c>
      <c r="J36">
        <f t="shared" si="0"/>
        <v>165</v>
      </c>
      <c r="K36">
        <v>155364</v>
      </c>
      <c r="L36">
        <v>554089</v>
      </c>
      <c r="M36">
        <v>143193</v>
      </c>
      <c r="N36">
        <v>525986</v>
      </c>
      <c r="O36" s="10">
        <f t="shared" si="1"/>
        <v>709453</v>
      </c>
      <c r="P36" s="10">
        <f t="shared" si="2"/>
        <v>669179</v>
      </c>
      <c r="Q36">
        <v>5881144</v>
      </c>
      <c r="T36" s="5"/>
      <c r="U36" s="5"/>
    </row>
    <row r="37" spans="1:21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>
        <v>1922</v>
      </c>
      <c r="I37">
        <v>1738</v>
      </c>
      <c r="J37">
        <f t="shared" si="0"/>
        <v>184</v>
      </c>
      <c r="K37">
        <v>144998</v>
      </c>
      <c r="L37">
        <v>651731</v>
      </c>
      <c r="M37">
        <v>163286</v>
      </c>
      <c r="N37">
        <v>909602</v>
      </c>
      <c r="O37" s="10">
        <f t="shared" si="1"/>
        <v>796729</v>
      </c>
      <c r="P37" s="10">
        <f t="shared" si="2"/>
        <v>1072888</v>
      </c>
      <c r="Q37">
        <v>5604985</v>
      </c>
      <c r="T37" s="5"/>
      <c r="U37" s="5"/>
    </row>
    <row r="38" spans="1:21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>
        <v>2057</v>
      </c>
      <c r="I38">
        <v>1807</v>
      </c>
      <c r="J38">
        <f t="shared" si="0"/>
        <v>250</v>
      </c>
      <c r="K38">
        <v>137807</v>
      </c>
      <c r="L38">
        <v>636216</v>
      </c>
      <c r="M38">
        <v>128481</v>
      </c>
      <c r="N38">
        <v>535832</v>
      </c>
      <c r="O38" s="10">
        <f t="shared" si="1"/>
        <v>774023</v>
      </c>
      <c r="P38" s="10">
        <f t="shared" si="2"/>
        <v>664313</v>
      </c>
      <c r="Q38">
        <v>5714695</v>
      </c>
      <c r="T38" s="5"/>
      <c r="U38" s="5"/>
    </row>
    <row r="39" spans="1:21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>
        <v>2086</v>
      </c>
      <c r="I39">
        <v>1803</v>
      </c>
      <c r="J39">
        <f t="shared" si="0"/>
        <v>283</v>
      </c>
      <c r="K39">
        <v>93995</v>
      </c>
      <c r="L39">
        <v>536115</v>
      </c>
      <c r="M39">
        <v>98613</v>
      </c>
      <c r="N39">
        <v>549673</v>
      </c>
      <c r="O39" s="10">
        <f t="shared" si="1"/>
        <v>630110</v>
      </c>
      <c r="P39" s="10">
        <f t="shared" si="2"/>
        <v>648286</v>
      </c>
      <c r="Q39">
        <v>5696519</v>
      </c>
      <c r="T39" s="5"/>
      <c r="U39" s="5"/>
    </row>
    <row r="40" spans="1:21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>
        <v>2086</v>
      </c>
      <c r="I40">
        <v>1766</v>
      </c>
      <c r="J40">
        <f t="shared" si="0"/>
        <v>320</v>
      </c>
      <c r="K40">
        <v>157642</v>
      </c>
      <c r="L40">
        <v>643525</v>
      </c>
      <c r="M40">
        <v>125722</v>
      </c>
      <c r="N40">
        <v>568295</v>
      </c>
      <c r="O40" s="10">
        <f t="shared" si="1"/>
        <v>801167</v>
      </c>
      <c r="P40" s="10">
        <f t="shared" si="2"/>
        <v>694017</v>
      </c>
      <c r="Q40">
        <v>5803669</v>
      </c>
      <c r="T40" s="5"/>
      <c r="U40" s="5"/>
    </row>
    <row r="41" spans="1:21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>
        <v>2097</v>
      </c>
      <c r="I41">
        <v>1761</v>
      </c>
      <c r="J41">
        <f t="shared" si="0"/>
        <v>336</v>
      </c>
      <c r="K41">
        <v>124545</v>
      </c>
      <c r="L41">
        <v>786848</v>
      </c>
      <c r="M41">
        <v>144503</v>
      </c>
      <c r="N41">
        <v>1053555</v>
      </c>
      <c r="O41" s="10">
        <f t="shared" si="1"/>
        <v>911393</v>
      </c>
      <c r="P41" s="10">
        <f t="shared" si="2"/>
        <v>1198058</v>
      </c>
      <c r="Q41">
        <v>5517004</v>
      </c>
      <c r="T41" s="5"/>
      <c r="U41" s="5"/>
    </row>
    <row r="42" spans="1:21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>
        <v>2105</v>
      </c>
      <c r="I42">
        <v>1836</v>
      </c>
      <c r="J42">
        <f t="shared" si="0"/>
        <v>269</v>
      </c>
      <c r="K42">
        <v>122237</v>
      </c>
      <c r="L42">
        <v>577421</v>
      </c>
      <c r="M42">
        <v>116736</v>
      </c>
      <c r="N42">
        <v>543115</v>
      </c>
      <c r="O42" s="10">
        <f t="shared" si="1"/>
        <v>699658</v>
      </c>
      <c r="P42" s="10">
        <f t="shared" si="2"/>
        <v>659851</v>
      </c>
      <c r="Q42">
        <v>5556811</v>
      </c>
      <c r="T42" s="5"/>
      <c r="U42" s="5"/>
    </row>
    <row r="43" spans="1:21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>
        <v>2102</v>
      </c>
      <c r="I43">
        <v>1774</v>
      </c>
      <c r="J43">
        <f t="shared" si="0"/>
        <v>328</v>
      </c>
      <c r="K43">
        <v>933995</v>
      </c>
      <c r="L43">
        <v>536115</v>
      </c>
      <c r="M43">
        <v>98613</v>
      </c>
      <c r="N43">
        <v>549673</v>
      </c>
      <c r="O43" s="10">
        <f t="shared" si="1"/>
        <v>1470110</v>
      </c>
      <c r="P43" s="10">
        <f t="shared" si="2"/>
        <v>648286</v>
      </c>
      <c r="Q43">
        <v>5643707</v>
      </c>
      <c r="T43" s="5"/>
      <c r="U43" s="5"/>
    </row>
    <row r="44" spans="1:21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>
        <v>2099</v>
      </c>
      <c r="I44">
        <v>1845</v>
      </c>
      <c r="J44">
        <f t="shared" si="0"/>
        <v>254</v>
      </c>
      <c r="K44">
        <v>171601</v>
      </c>
      <c r="L44">
        <v>696576</v>
      </c>
      <c r="M44">
        <v>154140</v>
      </c>
      <c r="N44">
        <v>670103</v>
      </c>
      <c r="O44" s="10">
        <f t="shared" si="1"/>
        <v>868177</v>
      </c>
      <c r="P44" s="10">
        <f t="shared" si="2"/>
        <v>824243</v>
      </c>
      <c r="Q44">
        <v>5687641</v>
      </c>
      <c r="T44" s="5"/>
      <c r="U44" s="5"/>
    </row>
    <row r="45" spans="1:21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>
        <v>2100</v>
      </c>
      <c r="I45">
        <v>1825</v>
      </c>
      <c r="J45">
        <f t="shared" si="0"/>
        <v>275</v>
      </c>
      <c r="K45">
        <v>131714</v>
      </c>
      <c r="L45">
        <v>798042</v>
      </c>
      <c r="M45">
        <v>130702</v>
      </c>
      <c r="N45">
        <v>912205</v>
      </c>
      <c r="O45" s="10">
        <f t="shared" si="1"/>
        <v>929756</v>
      </c>
      <c r="P45" s="10">
        <f t="shared" si="2"/>
        <v>1042907</v>
      </c>
      <c r="Q45">
        <v>5574490</v>
      </c>
      <c r="T45" s="5"/>
      <c r="U45" s="5"/>
    </row>
    <row r="46" spans="1:21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>
        <v>2394</v>
      </c>
      <c r="I46">
        <v>1802</v>
      </c>
      <c r="J46">
        <f t="shared" si="0"/>
        <v>592</v>
      </c>
      <c r="K46">
        <v>183417</v>
      </c>
      <c r="L46">
        <v>743150</v>
      </c>
      <c r="M46">
        <v>159194</v>
      </c>
      <c r="N46">
        <v>605539</v>
      </c>
      <c r="O46" s="10">
        <f t="shared" si="1"/>
        <v>926567</v>
      </c>
      <c r="P46" s="10">
        <f t="shared" si="2"/>
        <v>764733</v>
      </c>
      <c r="Q46">
        <v>5736324</v>
      </c>
      <c r="T46" s="5"/>
      <c r="U46" s="5"/>
    </row>
    <row r="47" spans="1:21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>
        <v>2394</v>
      </c>
      <c r="I47">
        <v>1770</v>
      </c>
      <c r="J47">
        <f t="shared" si="0"/>
        <v>624</v>
      </c>
      <c r="K47">
        <v>125464</v>
      </c>
      <c r="L47">
        <v>878111</v>
      </c>
      <c r="M47">
        <v>102036</v>
      </c>
      <c r="N47">
        <v>749299</v>
      </c>
      <c r="O47" s="10">
        <f t="shared" si="1"/>
        <v>1003575</v>
      </c>
      <c r="P47" s="10">
        <f t="shared" si="2"/>
        <v>851335</v>
      </c>
      <c r="Q47">
        <v>5888564</v>
      </c>
      <c r="T47" s="5"/>
      <c r="U47" s="5"/>
    </row>
    <row r="48" spans="1:21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>
        <v>2262</v>
      </c>
      <c r="I48">
        <v>1674</v>
      </c>
      <c r="J48">
        <f t="shared" si="0"/>
        <v>588</v>
      </c>
      <c r="K48">
        <v>160662</v>
      </c>
      <c r="L48">
        <v>925231</v>
      </c>
      <c r="M48">
        <v>144179</v>
      </c>
      <c r="N48">
        <v>783209</v>
      </c>
      <c r="O48" s="10">
        <f t="shared" si="1"/>
        <v>1085893</v>
      </c>
      <c r="P48" s="10">
        <f t="shared" si="2"/>
        <v>927388</v>
      </c>
      <c r="Q48">
        <v>6047069</v>
      </c>
      <c r="T48" s="5"/>
      <c r="U48" s="5"/>
    </row>
    <row r="49" spans="1:21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 s="10">
        <f>$B$134+$B$135*A49+$B$136*B49+$B$137*C49+$B$138*D49</f>
        <v>2107.1066666666666</v>
      </c>
      <c r="I49" s="10">
        <f>$N$134+$N$135*A49+$N$136*B49+$N$137*C49+$N$138*D49</f>
        <v>1871.9466666666669</v>
      </c>
      <c r="J49" s="10">
        <f t="shared" ref="J49:J67" si="3">H49-I49</f>
        <v>235.15999999999963</v>
      </c>
      <c r="K49" s="10">
        <f>$B$88+$B$89*A49+$B$90*B49+$B$91*C49+$B$92*D49</f>
        <v>183587.12</v>
      </c>
      <c r="L49" s="10">
        <f>$O$88+$O$89*A49+$O$90*B49+$O$91*C49+$O$92*D49</f>
        <v>702460.36</v>
      </c>
      <c r="M49" s="10">
        <f>$B$112+$B$113*A49+$B$114*B49+C49*$B$115+D49*$B$116</f>
        <v>137616.01333333331</v>
      </c>
      <c r="N49" s="10">
        <f>$N$112+$N$113*A49+$N$114*B49+C49*$N$115+D49*$N$116</f>
        <v>771400.67999999993</v>
      </c>
      <c r="O49" s="10">
        <f t="shared" si="1"/>
        <v>886047.48</v>
      </c>
      <c r="P49" s="10">
        <f t="shared" si="2"/>
        <v>909016.69333333324</v>
      </c>
      <c r="Q49" s="10">
        <f>Q48+O49-P49</f>
        <v>6024099.7866666671</v>
      </c>
      <c r="T49" s="5"/>
      <c r="U49" s="5"/>
    </row>
    <row r="50" spans="1:21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 s="10">
        <f t="shared" ref="H50:H66" si="4">$B$134+$B$135*A50+$B$136*B50+$B$137*C50+$B$138*D50</f>
        <v>2139.1527272727276</v>
      </c>
      <c r="I50" s="10">
        <f t="shared" ref="I50:I67" si="5">$N$134+$N$135*A50+$N$136*B50+$N$137*C50+$N$138*D50</f>
        <v>1865.9963636363639</v>
      </c>
      <c r="J50" s="10">
        <f t="shared" si="3"/>
        <v>273.15636363636372</v>
      </c>
      <c r="K50" s="10">
        <f t="shared" ref="K50:K67" si="6">$B$88+$B$89*A50+$B$90*B50+$B$91*C50+$B$92*D50</f>
        <v>190218.64</v>
      </c>
      <c r="L50" s="10">
        <f t="shared" ref="L50:L66" si="7">$O$88+$O$89*A50+$O$90*B50+$O$91*C50+$O$92*D50</f>
        <v>676751.39272727259</v>
      </c>
      <c r="M50" s="10">
        <f t="shared" ref="M50:M67" si="8">$B$112+$B$113*A50+$B$114*B50+C50*$B$115+D50*$B$116</f>
        <v>132911.63272727275</v>
      </c>
      <c r="N50" s="10">
        <f t="shared" ref="N50:N67" si="9">$N$112+$N$113*A50+$N$114*B50+C50*$N$115+D50*$N$116</f>
        <v>665953.26909090905</v>
      </c>
      <c r="O50" s="10">
        <f t="shared" si="1"/>
        <v>866970.0327272726</v>
      </c>
      <c r="P50" s="10">
        <f t="shared" si="2"/>
        <v>798864.90181818185</v>
      </c>
      <c r="Q50" s="10">
        <f t="shared" ref="Q50:Q67" si="10">Q49+O50-P50</f>
        <v>6092204.917575758</v>
      </c>
      <c r="T50" s="5"/>
      <c r="U50" s="5"/>
    </row>
    <row r="51" spans="1:21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 s="10">
        <f t="shared" si="4"/>
        <v>2141.9709090909091</v>
      </c>
      <c r="I51" s="10">
        <f t="shared" si="5"/>
        <v>1851.9054545454549</v>
      </c>
      <c r="J51" s="10">
        <f t="shared" si="3"/>
        <v>290.06545454545426</v>
      </c>
      <c r="K51" s="10">
        <f t="shared" si="6"/>
        <v>245005.36727272728</v>
      </c>
      <c r="L51" s="10">
        <f t="shared" si="7"/>
        <v>704510.84727272729</v>
      </c>
      <c r="M51" s="10">
        <f t="shared" si="8"/>
        <v>108906.54181818182</v>
      </c>
      <c r="N51" s="10">
        <f t="shared" si="9"/>
        <v>693277.63272727269</v>
      </c>
      <c r="O51" s="10">
        <f t="shared" si="1"/>
        <v>949516.2145454546</v>
      </c>
      <c r="P51" s="10">
        <f t="shared" si="2"/>
        <v>802184.17454545456</v>
      </c>
      <c r="Q51" s="10">
        <f t="shared" si="10"/>
        <v>6239536.957575758</v>
      </c>
      <c r="T51" s="5"/>
      <c r="U51" s="5"/>
    </row>
    <row r="52" spans="1:21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 s="10">
        <f t="shared" si="4"/>
        <v>2124.1527272727271</v>
      </c>
      <c r="I52" s="10">
        <f t="shared" si="5"/>
        <v>1889.7236363636366</v>
      </c>
      <c r="J52" s="10">
        <f t="shared" si="3"/>
        <v>234.42909090909052</v>
      </c>
      <c r="K52" s="10">
        <f t="shared" si="6"/>
        <v>219856.82181818181</v>
      </c>
      <c r="L52" s="10">
        <f t="shared" si="7"/>
        <v>782076.66545454541</v>
      </c>
      <c r="M52" s="10">
        <f t="shared" si="8"/>
        <v>154392.90545454546</v>
      </c>
      <c r="N52" s="10">
        <f t="shared" si="9"/>
        <v>771646.81454545457</v>
      </c>
      <c r="O52" s="10">
        <f t="shared" si="1"/>
        <v>1001933.4872727272</v>
      </c>
      <c r="P52" s="10">
        <f t="shared" si="2"/>
        <v>926039.72</v>
      </c>
      <c r="Q52" s="10">
        <f t="shared" si="10"/>
        <v>6315430.7248484856</v>
      </c>
      <c r="T52" s="5"/>
      <c r="U52" s="5"/>
    </row>
    <row r="53" spans="1:21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 s="10">
        <f t="shared" si="4"/>
        <v>2103.8896969696971</v>
      </c>
      <c r="I53" s="10">
        <f t="shared" si="5"/>
        <v>1890.9915151515154</v>
      </c>
      <c r="J53" s="10">
        <f t="shared" si="3"/>
        <v>212.89818181818168</v>
      </c>
      <c r="K53" s="10">
        <f t="shared" si="6"/>
        <v>194216.65090909091</v>
      </c>
      <c r="L53" s="10">
        <f t="shared" si="7"/>
        <v>722469.15272727259</v>
      </c>
      <c r="M53" s="10">
        <f t="shared" si="8"/>
        <v>139752.27030303029</v>
      </c>
      <c r="N53" s="10">
        <f t="shared" si="9"/>
        <v>797563.69454545458</v>
      </c>
      <c r="O53" s="10">
        <f t="shared" si="1"/>
        <v>916685.80363636347</v>
      </c>
      <c r="P53" s="10">
        <f t="shared" si="2"/>
        <v>937315.96484848484</v>
      </c>
      <c r="Q53" s="10">
        <f t="shared" si="10"/>
        <v>6294800.5636363644</v>
      </c>
      <c r="T53" s="5"/>
      <c r="U53" s="5"/>
    </row>
    <row r="54" spans="1:21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 s="10">
        <f t="shared" si="4"/>
        <v>2135.9357575757576</v>
      </c>
      <c r="I54" s="10">
        <f t="shared" si="5"/>
        <v>1885.0412121212123</v>
      </c>
      <c r="J54" s="10">
        <f t="shared" si="3"/>
        <v>250.89454545454532</v>
      </c>
      <c r="K54" s="10">
        <f t="shared" si="6"/>
        <v>200848.1709090909</v>
      </c>
      <c r="L54" s="10">
        <f t="shared" si="7"/>
        <v>696760.18545454531</v>
      </c>
      <c r="M54" s="10">
        <f t="shared" si="8"/>
        <v>135047.88969696971</v>
      </c>
      <c r="N54" s="10">
        <f t="shared" si="9"/>
        <v>692116.28363636357</v>
      </c>
      <c r="O54" s="10">
        <f t="shared" si="1"/>
        <v>897608.35636363621</v>
      </c>
      <c r="P54" s="10">
        <f t="shared" si="2"/>
        <v>827164.17333333334</v>
      </c>
      <c r="Q54" s="10">
        <f t="shared" si="10"/>
        <v>6365244.746666668</v>
      </c>
      <c r="T54" s="5"/>
      <c r="U54" s="5"/>
    </row>
    <row r="55" spans="1:21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 s="10">
        <f t="shared" si="4"/>
        <v>2138.7539393939396</v>
      </c>
      <c r="I55" s="10">
        <f t="shared" si="5"/>
        <v>1870.9503030303033</v>
      </c>
      <c r="J55" s="10">
        <f t="shared" si="3"/>
        <v>267.80363636363631</v>
      </c>
      <c r="K55" s="10">
        <f t="shared" si="6"/>
        <v>255634.89818181819</v>
      </c>
      <c r="L55" s="10">
        <f t="shared" si="7"/>
        <v>724519.64</v>
      </c>
      <c r="M55" s="10">
        <f t="shared" si="8"/>
        <v>111042.79878787878</v>
      </c>
      <c r="N55" s="10">
        <f t="shared" si="9"/>
        <v>719440.64727272722</v>
      </c>
      <c r="O55" s="10">
        <f t="shared" si="1"/>
        <v>980154.53818181821</v>
      </c>
      <c r="P55" s="10">
        <f t="shared" si="2"/>
        <v>830483.44606060605</v>
      </c>
      <c r="Q55" s="10">
        <f t="shared" si="10"/>
        <v>6514915.8387878798</v>
      </c>
      <c r="T55" s="5"/>
      <c r="U55" s="5"/>
    </row>
    <row r="56" spans="1:21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 s="10">
        <f t="shared" si="4"/>
        <v>2120.9357575757576</v>
      </c>
      <c r="I56" s="10">
        <f t="shared" si="5"/>
        <v>1908.7684848484851</v>
      </c>
      <c r="J56" s="10">
        <f t="shared" si="3"/>
        <v>212.16727272727258</v>
      </c>
      <c r="K56" s="10">
        <f t="shared" si="6"/>
        <v>230486.35272727272</v>
      </c>
      <c r="L56" s="10">
        <f t="shared" si="7"/>
        <v>802085.45818181813</v>
      </c>
      <c r="M56" s="10">
        <f t="shared" si="8"/>
        <v>156529.16242424241</v>
      </c>
      <c r="N56" s="10">
        <f t="shared" si="9"/>
        <v>797809.82909090898</v>
      </c>
      <c r="O56" s="10">
        <f t="shared" si="1"/>
        <v>1032571.8109090908</v>
      </c>
      <c r="P56" s="10">
        <f t="shared" si="2"/>
        <v>954338.99151515146</v>
      </c>
      <c r="Q56" s="10">
        <f t="shared" si="10"/>
        <v>6593148.6581818191</v>
      </c>
      <c r="T56" s="5"/>
      <c r="U56" s="5"/>
    </row>
    <row r="57" spans="1:21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 s="10">
        <f t="shared" si="4"/>
        <v>2100.6727272727271</v>
      </c>
      <c r="I57" s="10">
        <f t="shared" si="5"/>
        <v>1910.0363636363638</v>
      </c>
      <c r="J57" s="10">
        <f t="shared" si="3"/>
        <v>190.63636363636328</v>
      </c>
      <c r="K57" s="10">
        <f t="shared" si="6"/>
        <v>204846.18181818182</v>
      </c>
      <c r="L57" s="10">
        <f t="shared" si="7"/>
        <v>742477.94545454532</v>
      </c>
      <c r="M57" s="10">
        <f t="shared" si="8"/>
        <v>141888.52727272725</v>
      </c>
      <c r="N57" s="10">
        <f t="shared" si="9"/>
        <v>823726.70909090899</v>
      </c>
      <c r="O57" s="10">
        <f t="shared" si="1"/>
        <v>947324.1272727272</v>
      </c>
      <c r="P57" s="10">
        <f t="shared" si="2"/>
        <v>965615.23636363621</v>
      </c>
      <c r="Q57" s="10">
        <f t="shared" si="10"/>
        <v>6574857.5490909098</v>
      </c>
      <c r="T57" s="5"/>
      <c r="U57" s="5"/>
    </row>
    <row r="58" spans="1:21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 s="10">
        <f t="shared" si="4"/>
        <v>2132.7187878787881</v>
      </c>
      <c r="I58" s="10">
        <f t="shared" si="5"/>
        <v>1904.0860606060608</v>
      </c>
      <c r="J58" s="10">
        <f t="shared" si="3"/>
        <v>228.63272727272738</v>
      </c>
      <c r="K58" s="10">
        <f t="shared" si="6"/>
        <v>211477.70181818181</v>
      </c>
      <c r="L58" s="10">
        <f t="shared" si="7"/>
        <v>716768.97818181803</v>
      </c>
      <c r="M58" s="10">
        <f t="shared" si="8"/>
        <v>137184.14666666667</v>
      </c>
      <c r="N58" s="10">
        <f t="shared" si="9"/>
        <v>718279.2981818181</v>
      </c>
      <c r="O58" s="10">
        <f t="shared" si="1"/>
        <v>928246.67999999982</v>
      </c>
      <c r="P58" s="10">
        <f t="shared" si="2"/>
        <v>855463.44484848483</v>
      </c>
      <c r="Q58" s="10">
        <f t="shared" si="10"/>
        <v>6647640.7842424251</v>
      </c>
      <c r="T58" s="5"/>
      <c r="U58" s="5"/>
    </row>
    <row r="59" spans="1:21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 s="10">
        <f t="shared" si="4"/>
        <v>2135.5369696969697</v>
      </c>
      <c r="I59" s="10">
        <f t="shared" si="5"/>
        <v>1889.995151515152</v>
      </c>
      <c r="J59" s="10">
        <f t="shared" si="3"/>
        <v>245.54181818181769</v>
      </c>
      <c r="K59" s="10">
        <f t="shared" si="6"/>
        <v>266264.42909090914</v>
      </c>
      <c r="L59" s="10">
        <f t="shared" si="7"/>
        <v>744528.43272727274</v>
      </c>
      <c r="M59" s="10">
        <f t="shared" si="8"/>
        <v>113179.05575757574</v>
      </c>
      <c r="N59" s="10">
        <f t="shared" si="9"/>
        <v>745603.66181818175</v>
      </c>
      <c r="O59" s="10">
        <f t="shared" si="1"/>
        <v>1010792.8618181818</v>
      </c>
      <c r="P59" s="10">
        <f t="shared" si="2"/>
        <v>858782.71757575753</v>
      </c>
      <c r="Q59" s="10">
        <f t="shared" si="10"/>
        <v>6799650.9284848487</v>
      </c>
      <c r="T59" s="5"/>
      <c r="U59" s="5"/>
    </row>
    <row r="60" spans="1:21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 s="10">
        <f t="shared" si="4"/>
        <v>2117.7187878787881</v>
      </c>
      <c r="I60" s="10">
        <f t="shared" si="5"/>
        <v>1927.8133333333335</v>
      </c>
      <c r="J60" s="10">
        <f t="shared" si="3"/>
        <v>189.90545454545463</v>
      </c>
      <c r="K60" s="10">
        <f t="shared" si="6"/>
        <v>241115.88363636361</v>
      </c>
      <c r="L60" s="10">
        <f t="shared" si="7"/>
        <v>822094.25090909086</v>
      </c>
      <c r="M60" s="10">
        <f t="shared" si="8"/>
        <v>158665.41939393937</v>
      </c>
      <c r="N60" s="10">
        <f t="shared" si="9"/>
        <v>823972.84363636363</v>
      </c>
      <c r="O60" s="10">
        <f t="shared" si="1"/>
        <v>1063210.1345454545</v>
      </c>
      <c r="P60" s="10">
        <f t="shared" si="2"/>
        <v>982638.26303030294</v>
      </c>
      <c r="Q60" s="10">
        <f t="shared" si="10"/>
        <v>6880222.8000000007</v>
      </c>
      <c r="T60" s="5"/>
      <c r="U60" s="5"/>
    </row>
    <row r="61" spans="1:21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 s="10">
        <f t="shared" si="4"/>
        <v>2097.4557575757576</v>
      </c>
      <c r="I61" s="10">
        <f t="shared" si="5"/>
        <v>1929.0812121212125</v>
      </c>
      <c r="J61" s="10">
        <f t="shared" si="3"/>
        <v>168.37454545454511</v>
      </c>
      <c r="K61" s="10">
        <f t="shared" si="6"/>
        <v>215475.71272727271</v>
      </c>
      <c r="L61" s="10">
        <f t="shared" si="7"/>
        <v>762486.73818181804</v>
      </c>
      <c r="M61" s="10">
        <f t="shared" si="8"/>
        <v>144024.78424242424</v>
      </c>
      <c r="N61" s="10">
        <f t="shared" si="9"/>
        <v>849889.72363636363</v>
      </c>
      <c r="O61" s="10">
        <f t="shared" si="1"/>
        <v>977962.45090909069</v>
      </c>
      <c r="P61" s="10">
        <f t="shared" si="2"/>
        <v>993914.50787878782</v>
      </c>
      <c r="Q61" s="10">
        <f t="shared" si="10"/>
        <v>6864270.7430303041</v>
      </c>
      <c r="T61" s="5"/>
      <c r="U61" s="5"/>
    </row>
    <row r="62" spans="1:21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10">
        <f t="shared" si="4"/>
        <v>2129.5018181818182</v>
      </c>
      <c r="I62" s="10">
        <f t="shared" si="5"/>
        <v>1923.1309090909092</v>
      </c>
      <c r="J62" s="10">
        <f t="shared" si="3"/>
        <v>206.37090909090898</v>
      </c>
      <c r="K62" s="10">
        <f t="shared" si="6"/>
        <v>222107.23272727273</v>
      </c>
      <c r="L62" s="10">
        <f t="shared" si="7"/>
        <v>736777.77090909076</v>
      </c>
      <c r="M62" s="10">
        <f t="shared" si="8"/>
        <v>139320.40363636363</v>
      </c>
      <c r="N62" s="10">
        <f t="shared" si="9"/>
        <v>744442.31272727274</v>
      </c>
      <c r="O62" s="10">
        <f t="shared" si="1"/>
        <v>958885.00363636343</v>
      </c>
      <c r="P62" s="10">
        <f t="shared" si="2"/>
        <v>883762.71636363631</v>
      </c>
      <c r="Q62" s="10">
        <f t="shared" si="10"/>
        <v>6939393.0303030312</v>
      </c>
      <c r="T62" s="5"/>
      <c r="U62" s="5"/>
    </row>
    <row r="63" spans="1:21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10">
        <f t="shared" si="4"/>
        <v>2132.3200000000002</v>
      </c>
      <c r="I63" s="10">
        <f t="shared" si="5"/>
        <v>1909.0400000000004</v>
      </c>
      <c r="J63" s="10">
        <f t="shared" si="3"/>
        <v>223.27999999999975</v>
      </c>
      <c r="K63" s="10">
        <f t="shared" si="6"/>
        <v>276893.96000000002</v>
      </c>
      <c r="L63" s="10">
        <f t="shared" si="7"/>
        <v>764537.22545454546</v>
      </c>
      <c r="M63" s="10">
        <f t="shared" si="8"/>
        <v>115315.31272727273</v>
      </c>
      <c r="N63" s="10">
        <f t="shared" si="9"/>
        <v>771766.67636363639</v>
      </c>
      <c r="O63" s="10">
        <f t="shared" si="1"/>
        <v>1041431.1854545455</v>
      </c>
      <c r="P63" s="10">
        <f t="shared" si="2"/>
        <v>887081.98909090913</v>
      </c>
      <c r="Q63" s="10">
        <f t="shared" si="10"/>
        <v>7093742.2266666675</v>
      </c>
      <c r="T63" s="5"/>
      <c r="U63" s="5"/>
    </row>
    <row r="64" spans="1:21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10">
        <f t="shared" si="4"/>
        <v>2114.5018181818182</v>
      </c>
      <c r="I64" s="10">
        <f t="shared" si="5"/>
        <v>1946.8581818181822</v>
      </c>
      <c r="J64" s="10">
        <f t="shared" si="3"/>
        <v>167.64363636363601</v>
      </c>
      <c r="K64" s="10">
        <f t="shared" si="6"/>
        <v>251745.41454545452</v>
      </c>
      <c r="L64" s="10">
        <f t="shared" si="7"/>
        <v>842103.04363636358</v>
      </c>
      <c r="M64" s="10">
        <f t="shared" si="8"/>
        <v>160801.67636363636</v>
      </c>
      <c r="N64" s="10">
        <f t="shared" si="9"/>
        <v>850135.85818181816</v>
      </c>
      <c r="O64" s="10">
        <f t="shared" si="1"/>
        <v>1093848.458181818</v>
      </c>
      <c r="P64" s="10">
        <f t="shared" si="2"/>
        <v>1010937.5345454545</v>
      </c>
      <c r="Q64" s="10">
        <f t="shared" si="10"/>
        <v>7176653.1503030313</v>
      </c>
      <c r="T64" s="5"/>
      <c r="U64" s="5"/>
    </row>
    <row r="65" spans="1:21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10">
        <f t="shared" si="4"/>
        <v>2094.2387878787881</v>
      </c>
      <c r="I65" s="10">
        <f t="shared" si="5"/>
        <v>1948.1260606060609</v>
      </c>
      <c r="J65" s="10">
        <f t="shared" si="3"/>
        <v>146.11272727272717</v>
      </c>
      <c r="K65" s="10">
        <f t="shared" si="6"/>
        <v>226105.24363636362</v>
      </c>
      <c r="L65" s="10">
        <f t="shared" si="7"/>
        <v>782495.53090909077</v>
      </c>
      <c r="M65" s="10">
        <f t="shared" si="8"/>
        <v>146161.0412121212</v>
      </c>
      <c r="N65" s="10">
        <f t="shared" si="9"/>
        <v>876052.73818181816</v>
      </c>
      <c r="O65" s="10">
        <f t="shared" si="1"/>
        <v>1008600.7745454544</v>
      </c>
      <c r="P65" s="10">
        <f t="shared" si="2"/>
        <v>1022213.7793939393</v>
      </c>
      <c r="Q65" s="10">
        <f t="shared" si="10"/>
        <v>7163040.1454545464</v>
      </c>
      <c r="T65" s="5"/>
      <c r="U65" s="5"/>
    </row>
    <row r="66" spans="1:21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10">
        <f t="shared" si="4"/>
        <v>2126.2848484848487</v>
      </c>
      <c r="I66" s="10">
        <f t="shared" si="5"/>
        <v>1942.1757575757579</v>
      </c>
      <c r="J66" s="10">
        <f t="shared" si="3"/>
        <v>184.10909090909081</v>
      </c>
      <c r="K66" s="10">
        <f t="shared" si="6"/>
        <v>232736.76363636361</v>
      </c>
      <c r="L66" s="10">
        <f t="shared" si="7"/>
        <v>756786.56363636348</v>
      </c>
      <c r="M66" s="10">
        <f t="shared" si="8"/>
        <v>141456.66060606058</v>
      </c>
      <c r="N66" s="10">
        <f t="shared" si="9"/>
        <v>770605.32727272715</v>
      </c>
      <c r="O66" s="10">
        <f t="shared" si="1"/>
        <v>989523.32727272715</v>
      </c>
      <c r="P66" s="10">
        <f t="shared" si="2"/>
        <v>912061.9878787878</v>
      </c>
      <c r="Q66" s="10">
        <f t="shared" si="10"/>
        <v>7240501.4848484863</v>
      </c>
      <c r="T66" s="5"/>
      <c r="U66" s="5"/>
    </row>
    <row r="67" spans="1:21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10">
        <f>$B$134+$B$135*A67+$B$136*B67+$B$137*C67+$B$138*D67</f>
        <v>2129.1030303030302</v>
      </c>
      <c r="I67" s="10">
        <f t="shared" si="5"/>
        <v>1928.0848484848489</v>
      </c>
      <c r="J67" s="10">
        <f t="shared" si="3"/>
        <v>201.01818181818135</v>
      </c>
      <c r="K67" s="10">
        <f t="shared" si="6"/>
        <v>287523.49090909096</v>
      </c>
      <c r="L67" s="10">
        <f>$O$88+$O$89*A67+$O$90*B67+$O$91*C67+$O$92*D67</f>
        <v>784546.01818181819</v>
      </c>
      <c r="M67" s="10">
        <f t="shared" si="8"/>
        <v>117451.56969696969</v>
      </c>
      <c r="N67" s="10">
        <f t="shared" si="9"/>
        <v>797929.6909090908</v>
      </c>
      <c r="O67" s="10">
        <f t="shared" si="1"/>
        <v>1072069.5090909093</v>
      </c>
      <c r="P67" s="10">
        <f t="shared" si="2"/>
        <v>915381.2606060605</v>
      </c>
      <c r="Q67" s="10">
        <f t="shared" si="10"/>
        <v>7397189.7333333353</v>
      </c>
      <c r="T67" s="5"/>
      <c r="U67" s="5"/>
    </row>
    <row r="72" spans="1:21">
      <c r="A72" t="s">
        <v>9</v>
      </c>
      <c r="N72" t="s">
        <v>9</v>
      </c>
    </row>
    <row r="73" spans="1:21" ht="15.75" thickBot="1"/>
    <row r="74" spans="1:21">
      <c r="A74" s="9" t="s">
        <v>10</v>
      </c>
      <c r="B74" s="9"/>
      <c r="N74" s="9" t="s">
        <v>10</v>
      </c>
      <c r="O74" s="9"/>
    </row>
    <row r="75" spans="1:21">
      <c r="A75" s="6" t="s">
        <v>11</v>
      </c>
      <c r="B75" s="6">
        <v>0.32633035532769722</v>
      </c>
      <c r="N75" s="6" t="s">
        <v>11</v>
      </c>
      <c r="O75" s="6">
        <v>0.66288483387364794</v>
      </c>
    </row>
    <row r="76" spans="1:21">
      <c r="A76" s="6" t="s">
        <v>12</v>
      </c>
      <c r="B76" s="6">
        <v>0.10649150080830114</v>
      </c>
      <c r="N76" s="6" t="s">
        <v>12</v>
      </c>
      <c r="O76" s="6">
        <v>0.43941630297969386</v>
      </c>
    </row>
    <row r="77" spans="1:21">
      <c r="A77" s="6" t="s">
        <v>13</v>
      </c>
      <c r="B77" s="6">
        <v>1.2437974577596001E-2</v>
      </c>
      <c r="N77" s="6" t="s">
        <v>13</v>
      </c>
      <c r="O77" s="6">
        <v>0.38040749276703001</v>
      </c>
    </row>
    <row r="78" spans="1:21">
      <c r="A78" s="6" t="s">
        <v>14</v>
      </c>
      <c r="B78" s="6">
        <v>124155.80591742908</v>
      </c>
      <c r="N78" s="6" t="s">
        <v>14</v>
      </c>
      <c r="O78" s="6">
        <v>88117.08272268415</v>
      </c>
    </row>
    <row r="79" spans="1:21" ht="15.75" thickBot="1">
      <c r="A79" s="7" t="s">
        <v>15</v>
      </c>
      <c r="B79" s="7">
        <v>43</v>
      </c>
      <c r="N79" s="7" t="s">
        <v>15</v>
      </c>
      <c r="O79" s="7">
        <v>43</v>
      </c>
    </row>
    <row r="81" spans="1:22" ht="15.75" thickBot="1">
      <c r="A81" t="s">
        <v>16</v>
      </c>
      <c r="N81" t="s">
        <v>16</v>
      </c>
    </row>
    <row r="82" spans="1:22">
      <c r="A82" s="8"/>
      <c r="B82" s="8" t="s">
        <v>21</v>
      </c>
      <c r="C82" s="8" t="s">
        <v>22</v>
      </c>
      <c r="D82" s="8" t="s">
        <v>23</v>
      </c>
      <c r="E82" s="8" t="s">
        <v>24</v>
      </c>
      <c r="F82" s="8" t="s">
        <v>25</v>
      </c>
      <c r="J82" s="11"/>
      <c r="K82" s="1"/>
      <c r="L82" s="1"/>
      <c r="M82" s="1"/>
      <c r="N82" s="8"/>
      <c r="O82" s="8" t="s">
        <v>21</v>
      </c>
      <c r="P82" s="8" t="s">
        <v>22</v>
      </c>
      <c r="Q82" s="8" t="s">
        <v>23</v>
      </c>
      <c r="R82" s="8" t="s">
        <v>24</v>
      </c>
      <c r="S82" s="8" t="s">
        <v>25</v>
      </c>
    </row>
    <row r="83" spans="1:22">
      <c r="A83" s="6" t="s">
        <v>17</v>
      </c>
      <c r="B83" s="6">
        <v>4</v>
      </c>
      <c r="C83" s="6">
        <v>69812617764.82959</v>
      </c>
      <c r="D83" s="6">
        <v>17453154441.207397</v>
      </c>
      <c r="E83" s="6">
        <v>1.1322435752922939</v>
      </c>
      <c r="F83" s="6">
        <v>0.3559277486385356</v>
      </c>
      <c r="J83" s="6"/>
      <c r="K83" s="1"/>
      <c r="L83" s="1"/>
      <c r="M83" s="1"/>
      <c r="N83" s="6" t="s">
        <v>17</v>
      </c>
      <c r="O83" s="6">
        <v>4</v>
      </c>
      <c r="P83" s="6">
        <v>231280767716.85828</v>
      </c>
      <c r="Q83" s="6">
        <v>57820191929.214569</v>
      </c>
      <c r="R83" s="6">
        <v>7.4466219772279247</v>
      </c>
      <c r="S83" s="6">
        <v>1.5664977377977761E-4</v>
      </c>
    </row>
    <row r="84" spans="1:22">
      <c r="A84" s="6" t="s">
        <v>18</v>
      </c>
      <c r="B84" s="6">
        <v>38</v>
      </c>
      <c r="C84" s="6">
        <v>585757237434.24011</v>
      </c>
      <c r="D84" s="6">
        <v>15414664143.006319</v>
      </c>
      <c r="E84" s="6"/>
      <c r="F84" s="6"/>
      <c r="J84" s="6"/>
      <c r="K84" s="1"/>
      <c r="L84" s="1"/>
      <c r="M84" s="1"/>
      <c r="N84" s="6" t="s">
        <v>18</v>
      </c>
      <c r="O84" s="6">
        <v>38</v>
      </c>
      <c r="P84" s="6">
        <v>295055570167.14172</v>
      </c>
      <c r="Q84" s="6">
        <v>7764620267.5563612</v>
      </c>
      <c r="R84" s="6"/>
      <c r="S84" s="6"/>
    </row>
    <row r="85" spans="1:22" ht="15.75" thickBot="1">
      <c r="A85" s="7" t="s">
        <v>19</v>
      </c>
      <c r="B85" s="7">
        <v>42</v>
      </c>
      <c r="C85" s="7">
        <v>655569855199.0697</v>
      </c>
      <c r="D85" s="7"/>
      <c r="E85" s="7"/>
      <c r="F85" s="7"/>
      <c r="J85" s="6"/>
      <c r="K85" s="1"/>
      <c r="L85" s="1"/>
      <c r="M85" s="1"/>
      <c r="N85" s="7" t="s">
        <v>19</v>
      </c>
      <c r="O85" s="7">
        <v>42</v>
      </c>
      <c r="P85" s="7">
        <v>526336337884</v>
      </c>
      <c r="Q85" s="7"/>
      <c r="R85" s="7"/>
      <c r="S85" s="7"/>
    </row>
    <row r="86" spans="1:22" ht="15.75" thickBot="1">
      <c r="J86" s="1"/>
      <c r="K86" s="1"/>
      <c r="L86" s="1"/>
      <c r="M86" s="1"/>
    </row>
    <row r="87" spans="1:22">
      <c r="A87" s="8"/>
      <c r="B87" s="8" t="s">
        <v>26</v>
      </c>
      <c r="C87" s="8" t="s">
        <v>14</v>
      </c>
      <c r="D87" s="8" t="s">
        <v>27</v>
      </c>
      <c r="E87" s="8" t="s">
        <v>28</v>
      </c>
      <c r="F87" s="8" t="s">
        <v>29</v>
      </c>
      <c r="G87" s="8" t="s">
        <v>30</v>
      </c>
      <c r="H87" s="8" t="s">
        <v>31</v>
      </c>
      <c r="I87" s="8" t="s">
        <v>32</v>
      </c>
      <c r="J87" s="11"/>
      <c r="K87" s="11"/>
      <c r="L87" s="11"/>
      <c r="M87" s="11"/>
      <c r="N87" s="8"/>
      <c r="O87" s="8" t="s">
        <v>26</v>
      </c>
      <c r="P87" s="8" t="s">
        <v>14</v>
      </c>
      <c r="Q87" s="8" t="s">
        <v>27</v>
      </c>
      <c r="R87" s="8" t="s">
        <v>28</v>
      </c>
      <c r="S87" s="8" t="s">
        <v>29</v>
      </c>
      <c r="T87" s="8" t="s">
        <v>30</v>
      </c>
      <c r="U87" s="8" t="s">
        <v>31</v>
      </c>
      <c r="V87" s="8" t="s">
        <v>32</v>
      </c>
    </row>
    <row r="88" spans="1:22">
      <c r="A88" s="6" t="s">
        <v>20</v>
      </c>
      <c r="B88" s="6">
        <v>66662.280000000028</v>
      </c>
      <c r="C88" s="6">
        <v>51690.183962925628</v>
      </c>
      <c r="D88" s="6">
        <v>1.2896506626444397</v>
      </c>
      <c r="E88" s="6">
        <v>0.20496619839649236</v>
      </c>
      <c r="F88" s="6">
        <v>-37979.026746082731</v>
      </c>
      <c r="G88" s="6">
        <v>171303.58674608279</v>
      </c>
      <c r="H88" s="6">
        <v>-37979.026746082731</v>
      </c>
      <c r="I88" s="6">
        <v>171303.58674608279</v>
      </c>
      <c r="J88" s="6"/>
      <c r="K88" s="6"/>
      <c r="L88" s="6"/>
      <c r="M88" s="6"/>
      <c r="N88" s="6" t="s">
        <v>20</v>
      </c>
      <c r="O88" s="6">
        <v>482363.64</v>
      </c>
      <c r="P88" s="6">
        <v>36686.067015191227</v>
      </c>
      <c r="Q88" s="6">
        <v>13.148415168087096</v>
      </c>
      <c r="R88" s="6">
        <v>1.02132494242444E-15</v>
      </c>
      <c r="S88" s="6">
        <v>408096.58003756346</v>
      </c>
      <c r="T88" s="6">
        <v>556630.69996243657</v>
      </c>
      <c r="U88" s="6">
        <v>408096.58003756346</v>
      </c>
      <c r="V88" s="6">
        <v>556630.69996243657</v>
      </c>
    </row>
    <row r="89" spans="1:22">
      <c r="A89" s="6" t="s">
        <v>8</v>
      </c>
      <c r="B89" s="6">
        <v>2657.3827272727267</v>
      </c>
      <c r="C89" s="6">
        <v>1528.2523264117008</v>
      </c>
      <c r="D89" s="6">
        <v>1.7388376784036681</v>
      </c>
      <c r="E89" s="6">
        <v>9.0160237196471704E-2</v>
      </c>
      <c r="F89" s="6">
        <v>-436.40236330001153</v>
      </c>
      <c r="G89" s="6">
        <v>5751.1678178454649</v>
      </c>
      <c r="H89" s="6">
        <v>-436.40236330001153</v>
      </c>
      <c r="I89" s="6">
        <v>5751.1678178454649</v>
      </c>
      <c r="J89" s="6"/>
      <c r="K89" s="6"/>
      <c r="L89" s="6"/>
      <c r="M89" s="6"/>
      <c r="N89" s="6" t="s">
        <v>8</v>
      </c>
      <c r="O89" s="6">
        <v>5002.1981818181803</v>
      </c>
      <c r="P89" s="6">
        <v>1084.6463093084392</v>
      </c>
      <c r="Q89" s="6">
        <v>4.6118242775449421</v>
      </c>
      <c r="R89" s="6">
        <v>4.4282285671524577E-5</v>
      </c>
      <c r="S89" s="6">
        <v>2806.4465233455185</v>
      </c>
      <c r="T89" s="6">
        <v>7197.9498402908421</v>
      </c>
      <c r="U89" s="6">
        <v>2806.4465233455185</v>
      </c>
      <c r="V89" s="6">
        <v>7197.9498402908421</v>
      </c>
    </row>
    <row r="90" spans="1:22">
      <c r="A90" s="6" t="s">
        <v>33</v>
      </c>
      <c r="B90" s="6">
        <v>3974.137272727256</v>
      </c>
      <c r="C90" s="6">
        <v>54269.09869698852</v>
      </c>
      <c r="D90" s="6">
        <v>7.3230205920994731E-2</v>
      </c>
      <c r="E90" s="6">
        <v>0.94200704594110241</v>
      </c>
      <c r="F90" s="6">
        <v>-105887.90941021901</v>
      </c>
      <c r="G90" s="6">
        <v>113836.18395567352</v>
      </c>
      <c r="H90" s="6">
        <v>-105887.90941021901</v>
      </c>
      <c r="I90" s="6">
        <v>113836.18395567352</v>
      </c>
      <c r="J90" s="1"/>
      <c r="K90" s="1"/>
      <c r="L90" s="1"/>
      <c r="M90" s="1"/>
      <c r="N90" s="6" t="s">
        <v>33</v>
      </c>
      <c r="O90" s="6">
        <v>-30711.165454545466</v>
      </c>
      <c r="P90" s="6">
        <v>38516.399807741429</v>
      </c>
      <c r="Q90" s="6">
        <v>-0.79735296153958846</v>
      </c>
      <c r="R90" s="6">
        <v>0.4302004012506383</v>
      </c>
      <c r="S90" s="6">
        <v>-108683.54044023735</v>
      </c>
      <c r="T90" s="6">
        <v>47261.209531146422</v>
      </c>
      <c r="U90" s="6">
        <v>-108683.54044023735</v>
      </c>
      <c r="V90" s="6">
        <v>47261.209531146422</v>
      </c>
    </row>
    <row r="91" spans="1:22">
      <c r="A91" s="6" t="s">
        <v>34</v>
      </c>
      <c r="B91" s="6">
        <v>56103.481818181848</v>
      </c>
      <c r="C91" s="6">
        <v>54247.576150555316</v>
      </c>
      <c r="D91" s="6">
        <v>1.0342117712775916</v>
      </c>
      <c r="E91" s="6">
        <v>0.30757437831409723</v>
      </c>
      <c r="F91" s="6">
        <v>-53714.994747372526</v>
      </c>
      <c r="G91" s="6">
        <v>165921.95838373623</v>
      </c>
      <c r="H91" s="6">
        <v>-53714.994747372526</v>
      </c>
      <c r="I91" s="6">
        <v>165921.95838373623</v>
      </c>
      <c r="N91" s="6" t="s">
        <v>34</v>
      </c>
      <c r="O91" s="6">
        <v>-7953.9090909090919</v>
      </c>
      <c r="P91" s="6">
        <v>38501.12461387962</v>
      </c>
      <c r="Q91" s="6">
        <v>-0.20658900670246175</v>
      </c>
      <c r="R91" s="6">
        <v>0.83743382143937051</v>
      </c>
      <c r="S91" s="6">
        <v>-85895.361063294506</v>
      </c>
      <c r="T91" s="6">
        <v>69987.542881476329</v>
      </c>
      <c r="U91" s="6">
        <v>-85895.361063294506</v>
      </c>
      <c r="V91" s="6">
        <v>69987.542881476329</v>
      </c>
    </row>
    <row r="92" spans="1:22" ht="15.75" thickBot="1">
      <c r="A92" s="7" t="s">
        <v>35</v>
      </c>
      <c r="B92" s="7">
        <v>28297.553636363631</v>
      </c>
      <c r="C92" s="7">
        <v>54269.098696988505</v>
      </c>
      <c r="D92" s="7">
        <v>0.5214303225185849</v>
      </c>
      <c r="E92" s="7">
        <v>0.60509295556931897</v>
      </c>
      <c r="F92" s="7">
        <v>-81564.493046582604</v>
      </c>
      <c r="G92" s="7">
        <v>138159.60031930986</v>
      </c>
      <c r="H92" s="7">
        <v>-81564.493046582604</v>
      </c>
      <c r="I92" s="7">
        <v>138159.60031930986</v>
      </c>
      <c r="N92" s="7" t="s">
        <v>35</v>
      </c>
      <c r="O92" s="7">
        <v>64609.710909090893</v>
      </c>
      <c r="P92" s="7">
        <v>38516.399807741422</v>
      </c>
      <c r="Q92" s="7">
        <v>1.6774597634149848</v>
      </c>
      <c r="R92" s="7">
        <v>0.10166073996873246</v>
      </c>
      <c r="S92" s="7">
        <v>-13362.66407660098</v>
      </c>
      <c r="T92" s="7">
        <v>142582.08589478277</v>
      </c>
      <c r="U92" s="7">
        <v>-13362.66407660098</v>
      </c>
      <c r="V92" s="7">
        <v>142582.08589478277</v>
      </c>
    </row>
    <row r="96" spans="1:22">
      <c r="A96" t="s">
        <v>9</v>
      </c>
      <c r="M96" t="s">
        <v>9</v>
      </c>
      <c r="V96" s="1"/>
    </row>
    <row r="97" spans="1:22" ht="15.75" thickBot="1">
      <c r="V97" s="1"/>
    </row>
    <row r="98" spans="1:22">
      <c r="A98" s="9" t="s">
        <v>10</v>
      </c>
      <c r="B98" s="9"/>
      <c r="M98" s="9" t="s">
        <v>10</v>
      </c>
      <c r="N98" s="9"/>
      <c r="V98" s="1"/>
    </row>
    <row r="99" spans="1:22">
      <c r="A99" s="6" t="s">
        <v>11</v>
      </c>
      <c r="B99" s="6">
        <v>0.85348346728532931</v>
      </c>
      <c r="M99" s="6" t="s">
        <v>11</v>
      </c>
      <c r="N99" s="6">
        <v>0.67792183760558289</v>
      </c>
      <c r="V99" s="1"/>
    </row>
    <row r="100" spans="1:22">
      <c r="A100" s="6" t="s">
        <v>12</v>
      </c>
      <c r="B100" s="6">
        <v>0.7284340289293878</v>
      </c>
      <c r="M100" s="6" t="s">
        <v>12</v>
      </c>
      <c r="N100" s="6">
        <v>0.45957801790253028</v>
      </c>
      <c r="V100" s="1"/>
    </row>
    <row r="101" spans="1:22">
      <c r="A101" s="6" t="s">
        <v>13</v>
      </c>
      <c r="B101" s="6">
        <v>0.69984813723774442</v>
      </c>
      <c r="M101" s="6" t="s">
        <v>13</v>
      </c>
      <c r="N101" s="6">
        <v>0.40269149347121774</v>
      </c>
      <c r="V101" s="1"/>
    </row>
    <row r="102" spans="1:22">
      <c r="A102" s="6" t="s">
        <v>14</v>
      </c>
      <c r="B102" s="6">
        <v>11555.010800304408</v>
      </c>
      <c r="M102" s="6" t="s">
        <v>14</v>
      </c>
      <c r="N102" s="6">
        <v>109971.84298801434</v>
      </c>
    </row>
    <row r="103" spans="1:22" ht="15.75" thickBot="1">
      <c r="A103" s="7" t="s">
        <v>15</v>
      </c>
      <c r="B103" s="7">
        <v>43</v>
      </c>
      <c r="M103" s="7" t="s">
        <v>15</v>
      </c>
      <c r="N103" s="7">
        <v>43</v>
      </c>
    </row>
    <row r="105" spans="1:22" ht="15.75" thickBot="1">
      <c r="A105" t="s">
        <v>16</v>
      </c>
      <c r="M105" t="s">
        <v>16</v>
      </c>
    </row>
    <row r="106" spans="1:22">
      <c r="A106" s="8"/>
      <c r="B106" s="8" t="s">
        <v>21</v>
      </c>
      <c r="C106" s="8" t="s">
        <v>22</v>
      </c>
      <c r="D106" s="8" t="s">
        <v>23</v>
      </c>
      <c r="E106" s="8" t="s">
        <v>24</v>
      </c>
      <c r="F106" s="8" t="s">
        <v>25</v>
      </c>
      <c r="M106" s="8"/>
      <c r="N106" s="8" t="s">
        <v>21</v>
      </c>
      <c r="O106" s="8" t="s">
        <v>22</v>
      </c>
      <c r="P106" s="8" t="s">
        <v>23</v>
      </c>
      <c r="Q106" s="8" t="s">
        <v>24</v>
      </c>
      <c r="R106" s="8" t="s">
        <v>25</v>
      </c>
    </row>
    <row r="107" spans="1:22">
      <c r="A107" s="6" t="s">
        <v>17</v>
      </c>
      <c r="B107" s="6">
        <v>4</v>
      </c>
      <c r="C107" s="6">
        <v>13609406451.01215</v>
      </c>
      <c r="D107" s="6">
        <v>3402351612.7530375</v>
      </c>
      <c r="E107" s="6">
        <v>25.482291641870781</v>
      </c>
      <c r="F107" s="6">
        <v>2.6005951639283809E-10</v>
      </c>
      <c r="M107" s="6" t="s">
        <v>17</v>
      </c>
      <c r="N107" s="6">
        <v>4</v>
      </c>
      <c r="O107" s="6">
        <v>390816458619.56061</v>
      </c>
      <c r="P107" s="6">
        <v>97704114654.890152</v>
      </c>
      <c r="Q107" s="6">
        <v>8.0788556252447066</v>
      </c>
      <c r="R107" s="6">
        <v>8.1307091510006237E-5</v>
      </c>
    </row>
    <row r="108" spans="1:22">
      <c r="A108" s="6" t="s">
        <v>18</v>
      </c>
      <c r="B108" s="6">
        <v>38</v>
      </c>
      <c r="C108" s="6">
        <v>5073694434.6157579</v>
      </c>
      <c r="D108" s="6">
        <v>133518274.59515153</v>
      </c>
      <c r="E108" s="6"/>
      <c r="F108" s="6"/>
      <c r="M108" s="6" t="s">
        <v>18</v>
      </c>
      <c r="N108" s="6">
        <v>38</v>
      </c>
      <c r="O108" s="6">
        <v>459564637506.85822</v>
      </c>
      <c r="P108" s="6">
        <v>12093806250.180479</v>
      </c>
      <c r="Q108" s="6"/>
      <c r="R108" s="6"/>
    </row>
    <row r="109" spans="1:22" ht="15.75" thickBot="1">
      <c r="A109" s="7" t="s">
        <v>19</v>
      </c>
      <c r="B109" s="7">
        <v>42</v>
      </c>
      <c r="C109" s="7">
        <v>18683100885.627907</v>
      </c>
      <c r="D109" s="7"/>
      <c r="E109" s="7"/>
      <c r="F109" s="7"/>
      <c r="M109" s="7" t="s">
        <v>19</v>
      </c>
      <c r="N109" s="7">
        <v>42</v>
      </c>
      <c r="O109" s="7">
        <v>850381096126.41882</v>
      </c>
      <c r="P109" s="7"/>
      <c r="Q109" s="7"/>
      <c r="R109" s="7"/>
    </row>
    <row r="110" spans="1:22" ht="15.75" thickBot="1"/>
    <row r="111" spans="1:22">
      <c r="A111" s="8"/>
      <c r="B111" s="8" t="s">
        <v>26</v>
      </c>
      <c r="C111" s="8" t="s">
        <v>14</v>
      </c>
      <c r="D111" s="8" t="s">
        <v>27</v>
      </c>
      <c r="E111" s="8" t="s">
        <v>28</v>
      </c>
      <c r="F111" s="8" t="s">
        <v>29</v>
      </c>
      <c r="G111" s="8" t="s">
        <v>30</v>
      </c>
      <c r="H111" s="8" t="s">
        <v>31</v>
      </c>
      <c r="I111" s="8" t="s">
        <v>32</v>
      </c>
      <c r="M111" s="8"/>
      <c r="N111" s="8" t="s">
        <v>26</v>
      </c>
      <c r="O111" s="8" t="s">
        <v>14</v>
      </c>
      <c r="P111" s="8" t="s">
        <v>27</v>
      </c>
      <c r="Q111" s="8" t="s">
        <v>28</v>
      </c>
      <c r="R111" s="8" t="s">
        <v>29</v>
      </c>
      <c r="S111" s="8" t="s">
        <v>30</v>
      </c>
      <c r="T111" s="8" t="s">
        <v>31</v>
      </c>
      <c r="U111" s="8" t="s">
        <v>32</v>
      </c>
    </row>
    <row r="112" spans="1:22">
      <c r="A112" s="6" t="s">
        <v>20</v>
      </c>
      <c r="B112" s="6">
        <v>114117.18666666666</v>
      </c>
      <c r="C112" s="6">
        <v>4810.7346212915254</v>
      </c>
      <c r="D112" s="6">
        <v>23.721363918434129</v>
      </c>
      <c r="E112" s="6">
        <v>2.2080150095296928E-24</v>
      </c>
      <c r="F112" s="6">
        <v>104378.36357519483</v>
      </c>
      <c r="G112" s="6">
        <v>123856.00975813849</v>
      </c>
      <c r="H112" s="6">
        <v>104378.36357519483</v>
      </c>
      <c r="I112" s="6">
        <v>123856.00975813849</v>
      </c>
      <c r="M112" s="6" t="s">
        <v>20</v>
      </c>
      <c r="N112" s="6">
        <v>483607.51999999996</v>
      </c>
      <c r="O112" s="6">
        <v>45784.929289355496</v>
      </c>
      <c r="P112" s="6">
        <v>10.562591828932529</v>
      </c>
      <c r="Q112" s="6">
        <v>7.2970696847262509E-13</v>
      </c>
      <c r="R112" s="6">
        <v>390920.77635150647</v>
      </c>
      <c r="S112" s="6">
        <v>576294.26364849345</v>
      </c>
      <c r="T112" s="6">
        <v>390920.77635150647</v>
      </c>
      <c r="U112" s="6">
        <v>576294.26364849345</v>
      </c>
    </row>
    <row r="113" spans="1:21">
      <c r="A113" s="6" t="s">
        <v>8</v>
      </c>
      <c r="B113" s="6">
        <v>534.06424242424225</v>
      </c>
      <c r="C113" s="6">
        <v>142.23235076917624</v>
      </c>
      <c r="D113" s="6">
        <v>3.7548717962972846</v>
      </c>
      <c r="E113" s="6">
        <v>5.8011583275375026E-4</v>
      </c>
      <c r="F113" s="6">
        <v>246.12990160764167</v>
      </c>
      <c r="G113" s="6">
        <v>821.99858324084289</v>
      </c>
      <c r="H113" s="6">
        <v>246.12990160764167</v>
      </c>
      <c r="I113" s="6">
        <v>821.99858324084289</v>
      </c>
      <c r="M113" s="6" t="s">
        <v>8</v>
      </c>
      <c r="N113" s="6">
        <v>6540.7536363636364</v>
      </c>
      <c r="O113" s="6">
        <v>1353.6598119139762</v>
      </c>
      <c r="P113" s="6">
        <v>4.8319035394243457</v>
      </c>
      <c r="Q113" s="6">
        <v>2.2414196357735636E-5</v>
      </c>
      <c r="R113" s="6">
        <v>3800.4126132028077</v>
      </c>
      <c r="S113" s="6">
        <v>9281.0946595244641</v>
      </c>
      <c r="T113" s="6">
        <v>3800.4126132028077</v>
      </c>
      <c r="U113" s="6">
        <v>9281.0946595244641</v>
      </c>
    </row>
    <row r="114" spans="1:21">
      <c r="A114" s="6" t="s">
        <v>33</v>
      </c>
      <c r="B114" s="6">
        <v>-5238.4448484848399</v>
      </c>
      <c r="C114" s="6">
        <v>5050.7506832466088</v>
      </c>
      <c r="D114" s="6">
        <v>-1.0371616373504269</v>
      </c>
      <c r="E114" s="6">
        <v>0.30621561004688364</v>
      </c>
      <c r="F114" s="6">
        <v>-15463.155055023672</v>
      </c>
      <c r="G114" s="6">
        <v>4986.2653580539918</v>
      </c>
      <c r="H114" s="6">
        <v>-15463.155055023672</v>
      </c>
      <c r="I114" s="6">
        <v>4986.2653580539918</v>
      </c>
      <c r="M114" s="6" t="s">
        <v>33</v>
      </c>
      <c r="N114" s="6">
        <v>-111988.16454545454</v>
      </c>
      <c r="O114" s="6">
        <v>48069.220419505749</v>
      </c>
      <c r="P114" s="6">
        <v>-2.3297270804086407</v>
      </c>
      <c r="Q114" s="6">
        <v>2.5233356567519582E-2</v>
      </c>
      <c r="R114" s="6">
        <v>-209299.21382650008</v>
      </c>
      <c r="S114" s="6">
        <v>-14677.115264408989</v>
      </c>
      <c r="T114" s="6">
        <v>-209299.21382650008</v>
      </c>
      <c r="U114" s="6">
        <v>-14677.115264408989</v>
      </c>
    </row>
    <row r="115" spans="1:21">
      <c r="A115" s="6" t="s">
        <v>34</v>
      </c>
      <c r="B115" s="6">
        <v>-29777.599999999991</v>
      </c>
      <c r="C115" s="6">
        <v>5048.74760932954</v>
      </c>
      <c r="D115" s="6">
        <v>-5.8980171528032423</v>
      </c>
      <c r="E115" s="6">
        <v>7.8567885761975878E-7</v>
      </c>
      <c r="F115" s="6">
        <v>-39998.255195391226</v>
      </c>
      <c r="G115" s="6">
        <v>-19556.944804608756</v>
      </c>
      <c r="H115" s="6">
        <v>-39998.255195391226</v>
      </c>
      <c r="I115" s="6">
        <v>-19556.944804608756</v>
      </c>
      <c r="M115" s="6" t="s">
        <v>34</v>
      </c>
      <c r="N115" s="6">
        <v>-91204.554545454535</v>
      </c>
      <c r="O115" s="6">
        <v>48050.156678752224</v>
      </c>
      <c r="P115" s="6">
        <v>-1.8981114911907286</v>
      </c>
      <c r="Q115" s="6">
        <v>6.5296605519049686E-2</v>
      </c>
      <c r="R115" s="6">
        <v>-188477.01130097633</v>
      </c>
      <c r="S115" s="6">
        <v>6067.9022100672446</v>
      </c>
      <c r="T115" s="6">
        <v>-188477.01130097633</v>
      </c>
      <c r="U115" s="6">
        <v>6067.9022100672446</v>
      </c>
    </row>
    <row r="116" spans="1:21" ht="15.75" thickBot="1">
      <c r="A116" s="7" t="s">
        <v>35</v>
      </c>
      <c r="B116" s="7">
        <v>15174.699393939407</v>
      </c>
      <c r="C116" s="7">
        <v>5050.750683246607</v>
      </c>
      <c r="D116" s="7">
        <v>3.00444435799891</v>
      </c>
      <c r="E116" s="7">
        <v>4.6908232454307168E-3</v>
      </c>
      <c r="F116" s="7">
        <v>4949.9891874005789</v>
      </c>
      <c r="G116" s="7">
        <v>25399.409600478233</v>
      </c>
      <c r="H116" s="7">
        <v>4949.9891874005789</v>
      </c>
      <c r="I116" s="7">
        <v>25399.409600478233</v>
      </c>
      <c r="M116" s="7" t="s">
        <v>35</v>
      </c>
      <c r="N116" s="7">
        <v>-19376.126363636333</v>
      </c>
      <c r="O116" s="7">
        <v>48069.220419505742</v>
      </c>
      <c r="P116" s="7">
        <v>-0.40308800921959204</v>
      </c>
      <c r="Q116" s="7">
        <v>0.6891425194495342</v>
      </c>
      <c r="R116" s="7">
        <v>-116687.17564468186</v>
      </c>
      <c r="S116" s="7">
        <v>77934.922917409203</v>
      </c>
      <c r="T116" s="7">
        <v>-116687.17564468186</v>
      </c>
      <c r="U116" s="7">
        <v>77934.922917409203</v>
      </c>
    </row>
    <row r="118" spans="1:21">
      <c r="A118" t="s">
        <v>9</v>
      </c>
      <c r="M118" t="s">
        <v>9</v>
      </c>
    </row>
    <row r="119" spans="1:21" ht="15.75" thickBot="1"/>
    <row r="120" spans="1:21">
      <c r="A120" s="9" t="s">
        <v>10</v>
      </c>
      <c r="B120" s="9"/>
      <c r="M120" s="9" t="s">
        <v>10</v>
      </c>
      <c r="N120" s="9"/>
    </row>
    <row r="121" spans="1:21">
      <c r="A121" s="6" t="s">
        <v>11</v>
      </c>
      <c r="B121" s="6">
        <v>0.22008698144693487</v>
      </c>
      <c r="M121" s="6" t="s">
        <v>11</v>
      </c>
      <c r="N121" s="6">
        <v>0.52443288188028059</v>
      </c>
    </row>
    <row r="122" spans="1:21">
      <c r="A122" s="6" t="s">
        <v>12</v>
      </c>
      <c r="B122" s="6">
        <v>4.8438279402423456E-2</v>
      </c>
      <c r="M122" s="6" t="s">
        <v>12</v>
      </c>
      <c r="N122" s="6">
        <v>0.27502984759725635</v>
      </c>
    </row>
    <row r="123" spans="1:21">
      <c r="A123" s="6" t="s">
        <v>13</v>
      </c>
      <c r="B123" s="6">
        <v>-5.1726112239426712E-2</v>
      </c>
      <c r="M123" s="6" t="s">
        <v>13</v>
      </c>
      <c r="N123" s="6">
        <v>0.19871719997591492</v>
      </c>
    </row>
    <row r="124" spans="1:21">
      <c r="A124" s="6" t="s">
        <v>14</v>
      </c>
      <c r="B124" s="6">
        <v>82.005827388532765</v>
      </c>
      <c r="M124" s="6" t="s">
        <v>14</v>
      </c>
      <c r="N124" s="6">
        <v>104.95722497741706</v>
      </c>
    </row>
    <row r="125" spans="1:21" ht="15.75" thickBot="1">
      <c r="A125" s="7" t="s">
        <v>15</v>
      </c>
      <c r="B125" s="7">
        <v>43</v>
      </c>
      <c r="M125" s="7" t="s">
        <v>15</v>
      </c>
      <c r="N125" s="7">
        <v>43</v>
      </c>
    </row>
    <row r="127" spans="1:21" ht="15.75" thickBot="1">
      <c r="A127" t="s">
        <v>16</v>
      </c>
      <c r="M127" t="s">
        <v>16</v>
      </c>
    </row>
    <row r="128" spans="1:21">
      <c r="A128" s="8"/>
      <c r="B128" s="8" t="s">
        <v>21</v>
      </c>
      <c r="C128" s="8" t="s">
        <v>22</v>
      </c>
      <c r="D128" s="8" t="s">
        <v>23</v>
      </c>
      <c r="E128" s="8" t="s">
        <v>24</v>
      </c>
      <c r="F128" s="8" t="s">
        <v>25</v>
      </c>
      <c r="M128" s="8"/>
      <c r="N128" s="8" t="s">
        <v>21</v>
      </c>
      <c r="O128" s="8" t="s">
        <v>22</v>
      </c>
      <c r="P128" s="8" t="s">
        <v>23</v>
      </c>
      <c r="Q128" s="8" t="s">
        <v>24</v>
      </c>
      <c r="R128" s="8" t="s">
        <v>25</v>
      </c>
    </row>
    <row r="129" spans="1:21">
      <c r="A129" s="6" t="s">
        <v>17</v>
      </c>
      <c r="B129" s="6">
        <v>4</v>
      </c>
      <c r="C129" s="6">
        <v>13008.42661028888</v>
      </c>
      <c r="D129" s="6">
        <v>3252.1066525722199</v>
      </c>
      <c r="E129" s="6">
        <v>0.48358781607360379</v>
      </c>
      <c r="F129" s="6">
        <v>0.74761422058873217</v>
      </c>
      <c r="M129" s="6" t="s">
        <v>17</v>
      </c>
      <c r="N129" s="6">
        <v>4</v>
      </c>
      <c r="O129" s="6">
        <v>158806.39143058466</v>
      </c>
      <c r="P129" s="6">
        <v>39701.597857646164</v>
      </c>
      <c r="Q129" s="6">
        <v>3.6039877552399595</v>
      </c>
      <c r="R129" s="6">
        <v>1.3812151260714615E-2</v>
      </c>
    </row>
    <row r="130" spans="1:21">
      <c r="A130" s="6" t="s">
        <v>18</v>
      </c>
      <c r="B130" s="6">
        <v>38</v>
      </c>
      <c r="C130" s="6">
        <v>255548.3175757576</v>
      </c>
      <c r="D130" s="6">
        <v>6724.9557256778317</v>
      </c>
      <c r="E130" s="6"/>
      <c r="F130" s="6"/>
      <c r="M130" s="6" t="s">
        <v>18</v>
      </c>
      <c r="N130" s="6">
        <v>38</v>
      </c>
      <c r="O130" s="6">
        <v>418608.72484848526</v>
      </c>
      <c r="P130" s="6">
        <v>11016.019074960139</v>
      </c>
      <c r="Q130" s="6"/>
      <c r="R130" s="6"/>
    </row>
    <row r="131" spans="1:21" ht="15.75" thickBot="1">
      <c r="A131" s="7" t="s">
        <v>19</v>
      </c>
      <c r="B131" s="7">
        <v>42</v>
      </c>
      <c r="C131" s="7">
        <v>268556.74418604648</v>
      </c>
      <c r="D131" s="7"/>
      <c r="E131" s="7"/>
      <c r="F131" s="7"/>
      <c r="M131" s="7" t="s">
        <v>19</v>
      </c>
      <c r="N131" s="7">
        <v>42</v>
      </c>
      <c r="O131" s="7">
        <v>577415.11627906992</v>
      </c>
      <c r="P131" s="7"/>
      <c r="Q131" s="7"/>
      <c r="R131" s="7"/>
    </row>
    <row r="132" spans="1:21" ht="15.75" thickBot="1"/>
    <row r="133" spans="1:21">
      <c r="A133" s="8"/>
      <c r="B133" s="8" t="s">
        <v>26</v>
      </c>
      <c r="C133" s="8" t="s">
        <v>14</v>
      </c>
      <c r="D133" s="8" t="s">
        <v>27</v>
      </c>
      <c r="E133" s="8" t="s">
        <v>28</v>
      </c>
      <c r="F133" s="8" t="s">
        <v>29</v>
      </c>
      <c r="G133" s="8" t="s">
        <v>30</v>
      </c>
      <c r="H133" s="8" t="s">
        <v>31</v>
      </c>
      <c r="I133" s="8" t="s">
        <v>32</v>
      </c>
      <c r="M133" s="8"/>
      <c r="N133" s="8" t="s">
        <v>26</v>
      </c>
      <c r="O133" s="8" t="s">
        <v>14</v>
      </c>
      <c r="P133" s="8" t="s">
        <v>27</v>
      </c>
      <c r="Q133" s="8" t="s">
        <v>28</v>
      </c>
      <c r="R133" s="8" t="s">
        <v>29</v>
      </c>
      <c r="S133" s="8" t="s">
        <v>30</v>
      </c>
      <c r="T133" s="8" t="s">
        <v>31</v>
      </c>
      <c r="U133" s="8" t="s">
        <v>32</v>
      </c>
    </row>
    <row r="134" spans="1:21">
      <c r="A134" s="6" t="s">
        <v>20</v>
      </c>
      <c r="B134" s="6">
        <v>2142.4933333333333</v>
      </c>
      <c r="C134" s="6">
        <v>34.141748526559439</v>
      </c>
      <c r="D134" s="6">
        <v>62.752888349190783</v>
      </c>
      <c r="E134" s="6">
        <v>5.4668217042353415E-40</v>
      </c>
      <c r="F134" s="6">
        <v>2073.3769768704165</v>
      </c>
      <c r="G134" s="6">
        <v>2211.6096897962502</v>
      </c>
      <c r="H134" s="6">
        <v>2073.3769768704165</v>
      </c>
      <c r="I134" s="6">
        <v>2211.6096897962502</v>
      </c>
      <c r="M134" s="6" t="s">
        <v>20</v>
      </c>
      <c r="N134" s="6">
        <v>1662.4533333333334</v>
      </c>
      <c r="O134" s="6">
        <v>43.697177326761313</v>
      </c>
      <c r="P134" s="6">
        <v>38.044867770330846</v>
      </c>
      <c r="Q134" s="6">
        <v>7.3338338941811127E-32</v>
      </c>
      <c r="R134" s="6">
        <v>1573.9930225736114</v>
      </c>
      <c r="S134" s="6">
        <v>1750.9136440930554</v>
      </c>
      <c r="T134" s="6">
        <v>1573.9930225736114</v>
      </c>
      <c r="U134" s="6">
        <v>1750.9136440930554</v>
      </c>
    </row>
    <row r="135" spans="1:21">
      <c r="A135" s="6" t="s">
        <v>8</v>
      </c>
      <c r="B135" s="6">
        <v>-0.80424242424242376</v>
      </c>
      <c r="C135" s="6">
        <v>1.0094219562248299</v>
      </c>
      <c r="D135" s="6">
        <v>-0.79673561614434885</v>
      </c>
      <c r="E135" s="6">
        <v>0.43055456358751998</v>
      </c>
      <c r="F135" s="6">
        <v>-2.8477103413485736</v>
      </c>
      <c r="G135" s="6">
        <v>1.2392254928637261</v>
      </c>
      <c r="H135" s="6">
        <v>-2.8477103413485736</v>
      </c>
      <c r="I135" s="6">
        <v>1.2392254928637261</v>
      </c>
      <c r="M135" s="6" t="s">
        <v>8</v>
      </c>
      <c r="N135" s="6">
        <v>4.7612121212121252</v>
      </c>
      <c r="O135" s="6">
        <v>1.2919341311523527</v>
      </c>
      <c r="P135" s="6">
        <v>3.6853365867540924</v>
      </c>
      <c r="Q135" s="6">
        <v>7.095026020521876E-4</v>
      </c>
      <c r="R135" s="6">
        <v>2.1458282059486207</v>
      </c>
      <c r="S135" s="6">
        <v>7.3765960364756298</v>
      </c>
      <c r="T135" s="6">
        <v>2.1458282059486207</v>
      </c>
      <c r="U135" s="6">
        <v>7.3765960364756298</v>
      </c>
    </row>
    <row r="136" spans="1:21">
      <c r="A136" s="6" t="s">
        <v>33</v>
      </c>
      <c r="B136" s="6">
        <v>32.850303030303039</v>
      </c>
      <c r="C136" s="6">
        <v>35.845140768014147</v>
      </c>
      <c r="D136" s="6">
        <v>0.91645066322675717</v>
      </c>
      <c r="E136" s="6">
        <v>0.36521034584431167</v>
      </c>
      <c r="F136" s="6">
        <v>-39.714390745067846</v>
      </c>
      <c r="G136" s="6">
        <v>105.41499680567392</v>
      </c>
      <c r="H136" s="6">
        <v>-39.714390745067846</v>
      </c>
      <c r="I136" s="6">
        <v>105.41499680567392</v>
      </c>
      <c r="M136" s="6" t="s">
        <v>33</v>
      </c>
      <c r="N136" s="6">
        <v>-10.711515151515115</v>
      </c>
      <c r="O136" s="6">
        <v>45.877306817609529</v>
      </c>
      <c r="P136" s="6">
        <v>-0.23348177769239958</v>
      </c>
      <c r="Q136" s="6">
        <v>0.81664054520064056</v>
      </c>
      <c r="R136" s="6">
        <v>-103.5852673290827</v>
      </c>
      <c r="S136" s="6">
        <v>82.162237026052466</v>
      </c>
      <c r="T136" s="6">
        <v>-103.5852673290827</v>
      </c>
      <c r="U136" s="6">
        <v>82.162237026052466</v>
      </c>
    </row>
    <row r="137" spans="1:21">
      <c r="A137" s="6" t="s">
        <v>34</v>
      </c>
      <c r="B137" s="6">
        <v>36.472727272727269</v>
      </c>
      <c r="C137" s="6">
        <v>35.830924967031493</v>
      </c>
      <c r="D137" s="6">
        <v>1.0179119658866274</v>
      </c>
      <c r="E137" s="6">
        <v>0.31515715298255714</v>
      </c>
      <c r="F137" s="6">
        <v>-36.063188118098992</v>
      </c>
      <c r="G137" s="6">
        <v>109.00864266355353</v>
      </c>
      <c r="H137" s="6">
        <v>-36.063188118098992</v>
      </c>
      <c r="I137" s="6">
        <v>109.00864266355353</v>
      </c>
      <c r="M137" s="6" t="s">
        <v>34</v>
      </c>
      <c r="N137" s="6">
        <v>-29.563636363636274</v>
      </c>
      <c r="O137" s="6">
        <v>45.859112366440812</v>
      </c>
      <c r="P137" s="6">
        <v>-0.64466220208114222</v>
      </c>
      <c r="Q137" s="6">
        <v>0.52301907246515034</v>
      </c>
      <c r="R137" s="6">
        <v>-122.40055580044232</v>
      </c>
      <c r="S137" s="6">
        <v>63.273283073169765</v>
      </c>
      <c r="T137" s="6">
        <v>-122.40055580044232</v>
      </c>
      <c r="U137" s="6">
        <v>63.273283073169765</v>
      </c>
    </row>
    <row r="138" spans="1:21" ht="15.75" thickBot="1">
      <c r="A138" s="7" t="s">
        <v>35</v>
      </c>
      <c r="B138" s="7">
        <v>19.45878787878787</v>
      </c>
      <c r="C138" s="7">
        <v>35.845140768014133</v>
      </c>
      <c r="D138" s="7">
        <v>0.54285706407803047</v>
      </c>
      <c r="E138" s="7">
        <v>0.5903983430681139</v>
      </c>
      <c r="F138" s="7">
        <v>-53.105905896582982</v>
      </c>
      <c r="G138" s="7">
        <v>92.023481654158729</v>
      </c>
      <c r="H138" s="7">
        <v>-53.105905896582982</v>
      </c>
      <c r="I138" s="7">
        <v>92.023481654158729</v>
      </c>
      <c r="M138" s="7" t="s">
        <v>35</v>
      </c>
      <c r="N138" s="7">
        <v>3.4933333333334158</v>
      </c>
      <c r="O138" s="7">
        <v>45.877306817609515</v>
      </c>
      <c r="P138" s="7">
        <v>7.6145126548547465E-2</v>
      </c>
      <c r="Q138" s="7">
        <v>0.93970312972784453</v>
      </c>
      <c r="R138" s="7">
        <v>-89.380418844234143</v>
      </c>
      <c r="S138" s="7">
        <v>96.367085510900964</v>
      </c>
      <c r="T138" s="7">
        <v>-89.380418844234143</v>
      </c>
      <c r="U138" s="7">
        <v>96.367085510900964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8"/>
  <sheetViews>
    <sheetView workbookViewId="0">
      <selection activeCell="AI70" sqref="AI70"/>
    </sheetView>
  </sheetViews>
  <sheetFormatPr defaultRowHeight="15"/>
  <cols>
    <col min="21" max="21" width="12.42578125" bestFit="1" customWidth="1"/>
  </cols>
  <sheetData>
    <row r="1" spans="1:22">
      <c r="A1" t="s">
        <v>39</v>
      </c>
    </row>
    <row r="2" spans="1:22">
      <c r="A2" t="s">
        <v>40</v>
      </c>
    </row>
    <row r="3" spans="1:22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>
      <c r="F4" s="1"/>
      <c r="G4" s="1"/>
      <c r="K4" s="2" t="s">
        <v>3</v>
      </c>
      <c r="L4" s="2"/>
      <c r="M4" s="2" t="s">
        <v>4</v>
      </c>
      <c r="N4" s="2"/>
      <c r="R4" s="1"/>
      <c r="S4" s="1"/>
      <c r="T4" s="1"/>
      <c r="U4" s="1"/>
    </row>
    <row r="5" spans="1:22">
      <c r="A5" t="s">
        <v>8</v>
      </c>
      <c r="B5" t="s">
        <v>33</v>
      </c>
      <c r="C5" t="s">
        <v>34</v>
      </c>
      <c r="D5" t="s">
        <v>35</v>
      </c>
      <c r="E5" t="s">
        <v>36</v>
      </c>
      <c r="F5" s="1"/>
      <c r="G5" s="1"/>
      <c r="H5" s="1" t="s">
        <v>0</v>
      </c>
      <c r="I5" s="1" t="s">
        <v>1</v>
      </c>
      <c r="J5" s="1" t="s">
        <v>2</v>
      </c>
      <c r="K5" s="1" t="s">
        <v>6</v>
      </c>
      <c r="L5" s="1" t="s">
        <v>7</v>
      </c>
      <c r="M5" s="1" t="s">
        <v>6</v>
      </c>
      <c r="N5" s="1" t="s">
        <v>7</v>
      </c>
      <c r="O5" s="1" t="s">
        <v>3</v>
      </c>
      <c r="P5" s="1" t="s">
        <v>4</v>
      </c>
      <c r="Q5" s="1" t="s">
        <v>5</v>
      </c>
      <c r="R5" s="4" t="s">
        <v>51</v>
      </c>
      <c r="S5" s="1"/>
      <c r="T5" s="4" t="s">
        <v>52</v>
      </c>
      <c r="U5" s="1"/>
      <c r="V5">
        <f>R48</f>
        <v>553.99522102747915</v>
      </c>
    </row>
    <row r="6" spans="1:22">
      <c r="A6">
        <v>1</v>
      </c>
      <c r="B6">
        <v>1</v>
      </c>
      <c r="C6">
        <v>0</v>
      </c>
      <c r="D6">
        <v>0</v>
      </c>
      <c r="E6">
        <v>0</v>
      </c>
      <c r="F6" s="3">
        <v>2006</v>
      </c>
      <c r="G6" s="3">
        <v>1</v>
      </c>
      <c r="H6">
        <v>2172</v>
      </c>
      <c r="I6">
        <v>1416</v>
      </c>
      <c r="J6">
        <f t="shared" ref="J6:J48" si="0">H6-I6</f>
        <v>756</v>
      </c>
      <c r="K6">
        <v>101894</v>
      </c>
      <c r="L6">
        <v>458490</v>
      </c>
      <c r="M6" s="5">
        <v>97177</v>
      </c>
      <c r="N6">
        <v>390180</v>
      </c>
      <c r="O6" s="10">
        <f t="shared" ref="O6:O48" si="1">K6+L6</f>
        <v>560384</v>
      </c>
      <c r="P6" s="10">
        <f t="shared" ref="P6:P48" si="2">M6+N6</f>
        <v>487357</v>
      </c>
      <c r="Q6">
        <v>4486568</v>
      </c>
      <c r="R6" s="1">
        <f>P6/I6</f>
        <v>344.17867231638417</v>
      </c>
      <c r="S6" s="1"/>
      <c r="T6" s="3"/>
      <c r="U6" s="3"/>
    </row>
    <row r="7" spans="1:22">
      <c r="A7">
        <v>2</v>
      </c>
      <c r="B7">
        <v>0</v>
      </c>
      <c r="C7">
        <v>1</v>
      </c>
      <c r="D7">
        <v>0</v>
      </c>
      <c r="E7">
        <v>0</v>
      </c>
      <c r="F7" s="3"/>
      <c r="G7" s="3">
        <v>2</v>
      </c>
      <c r="H7">
        <v>2172</v>
      </c>
      <c r="I7">
        <v>1393</v>
      </c>
      <c r="J7">
        <f t="shared" si="0"/>
        <v>779</v>
      </c>
      <c r="K7">
        <v>104269</v>
      </c>
      <c r="L7">
        <v>451090</v>
      </c>
      <c r="M7" s="5">
        <v>82409</v>
      </c>
      <c r="N7">
        <v>330652</v>
      </c>
      <c r="O7" s="10">
        <f t="shared" si="1"/>
        <v>555359</v>
      </c>
      <c r="P7" s="10">
        <f t="shared" si="2"/>
        <v>413061</v>
      </c>
      <c r="Q7">
        <v>4628866</v>
      </c>
      <c r="R7" s="1">
        <f t="shared" ref="R7:R48" si="3">P7/I7</f>
        <v>296.52620244077531</v>
      </c>
      <c r="S7" s="1"/>
      <c r="T7" s="3"/>
      <c r="U7" s="3"/>
    </row>
    <row r="8" spans="1:22">
      <c r="A8">
        <v>3</v>
      </c>
      <c r="B8">
        <v>0</v>
      </c>
      <c r="C8">
        <v>0</v>
      </c>
      <c r="D8">
        <v>1</v>
      </c>
      <c r="E8">
        <v>0</v>
      </c>
      <c r="F8" s="3"/>
      <c r="G8" s="3">
        <v>3</v>
      </c>
      <c r="H8">
        <v>2172</v>
      </c>
      <c r="I8">
        <v>1706</v>
      </c>
      <c r="J8">
        <f t="shared" si="0"/>
        <v>466</v>
      </c>
      <c r="K8">
        <v>168224</v>
      </c>
      <c r="L8">
        <v>591063</v>
      </c>
      <c r="M8" s="5">
        <v>147690</v>
      </c>
      <c r="N8">
        <v>573796</v>
      </c>
      <c r="O8" s="10">
        <f t="shared" si="1"/>
        <v>759287</v>
      </c>
      <c r="P8" s="10">
        <f t="shared" si="2"/>
        <v>721486</v>
      </c>
      <c r="Q8">
        <v>4666667</v>
      </c>
      <c r="R8" s="1">
        <f t="shared" si="3"/>
        <v>422.91090269636578</v>
      </c>
      <c r="S8" s="1"/>
      <c r="T8" s="3"/>
      <c r="U8" s="3"/>
    </row>
    <row r="9" spans="1:22">
      <c r="A9">
        <v>4</v>
      </c>
      <c r="B9">
        <v>0</v>
      </c>
      <c r="C9">
        <v>0</v>
      </c>
      <c r="D9">
        <v>0</v>
      </c>
      <c r="E9">
        <v>1</v>
      </c>
      <c r="F9" s="3"/>
      <c r="G9" s="3">
        <v>4</v>
      </c>
      <c r="H9">
        <v>2172</v>
      </c>
      <c r="I9">
        <v>1705</v>
      </c>
      <c r="J9">
        <f t="shared" si="0"/>
        <v>467</v>
      </c>
      <c r="K9">
        <v>114972</v>
      </c>
      <c r="L9">
        <v>523521</v>
      </c>
      <c r="M9" s="5">
        <v>121987</v>
      </c>
      <c r="N9">
        <v>478873</v>
      </c>
      <c r="O9" s="10">
        <f t="shared" si="1"/>
        <v>638493</v>
      </c>
      <c r="P9" s="10">
        <f t="shared" si="2"/>
        <v>600860</v>
      </c>
      <c r="Q9">
        <v>4704300</v>
      </c>
      <c r="R9" s="1">
        <f t="shared" si="3"/>
        <v>352.41055718475076</v>
      </c>
      <c r="S9" s="1"/>
      <c r="T9" s="3"/>
      <c r="U9" s="3"/>
    </row>
    <row r="10" spans="1:22">
      <c r="A10">
        <v>5</v>
      </c>
      <c r="B10">
        <v>1</v>
      </c>
      <c r="C10">
        <v>0</v>
      </c>
      <c r="D10">
        <v>0</v>
      </c>
      <c r="E10">
        <v>0</v>
      </c>
      <c r="F10" s="3">
        <v>2007</v>
      </c>
      <c r="G10" s="3">
        <v>1</v>
      </c>
      <c r="H10">
        <v>2172</v>
      </c>
      <c r="I10">
        <v>1689</v>
      </c>
      <c r="J10">
        <f t="shared" si="0"/>
        <v>483</v>
      </c>
      <c r="K10">
        <v>110501</v>
      </c>
      <c r="L10">
        <v>498113</v>
      </c>
      <c r="M10" s="5">
        <v>113392</v>
      </c>
      <c r="N10">
        <v>468860</v>
      </c>
      <c r="O10" s="10">
        <f t="shared" si="1"/>
        <v>608614</v>
      </c>
      <c r="P10" s="10">
        <f t="shared" si="2"/>
        <v>582252</v>
      </c>
      <c r="Q10">
        <v>4730662</v>
      </c>
      <c r="R10" s="1">
        <f t="shared" si="3"/>
        <v>344.7317939609236</v>
      </c>
      <c r="S10" s="1"/>
      <c r="T10" s="3"/>
      <c r="U10" s="3"/>
    </row>
    <row r="11" spans="1:22">
      <c r="A11">
        <v>6</v>
      </c>
      <c r="B11">
        <v>0</v>
      </c>
      <c r="C11">
        <v>1</v>
      </c>
      <c r="D11">
        <v>0</v>
      </c>
      <c r="E11">
        <v>0</v>
      </c>
      <c r="F11" s="3"/>
      <c r="G11" s="3">
        <v>2</v>
      </c>
      <c r="H11">
        <v>2172</v>
      </c>
      <c r="I11">
        <v>1688</v>
      </c>
      <c r="J11">
        <f t="shared" si="0"/>
        <v>484</v>
      </c>
      <c r="K11">
        <v>96173</v>
      </c>
      <c r="L11">
        <v>538362</v>
      </c>
      <c r="M11" s="5">
        <v>90880</v>
      </c>
      <c r="N11">
        <v>494663</v>
      </c>
      <c r="O11" s="10">
        <f t="shared" si="1"/>
        <v>634535</v>
      </c>
      <c r="P11" s="10">
        <f t="shared" si="2"/>
        <v>585543</v>
      </c>
      <c r="Q11">
        <v>4779654</v>
      </c>
      <c r="R11" s="1">
        <f t="shared" si="3"/>
        <v>346.88566350710903</v>
      </c>
      <c r="S11" s="1"/>
      <c r="T11" s="3"/>
      <c r="U11" s="3"/>
    </row>
    <row r="12" spans="1:22">
      <c r="A12">
        <v>7</v>
      </c>
      <c r="B12">
        <v>0</v>
      </c>
      <c r="C12">
        <v>0</v>
      </c>
      <c r="D12">
        <v>1</v>
      </c>
      <c r="E12">
        <v>0</v>
      </c>
      <c r="F12" s="3"/>
      <c r="G12" s="3">
        <v>3</v>
      </c>
      <c r="H12">
        <v>2172</v>
      </c>
      <c r="I12">
        <v>1679</v>
      </c>
      <c r="J12">
        <f t="shared" si="0"/>
        <v>493</v>
      </c>
      <c r="K12">
        <v>138322</v>
      </c>
      <c r="L12">
        <v>570557</v>
      </c>
      <c r="M12" s="5">
        <v>138500</v>
      </c>
      <c r="N12">
        <v>532479</v>
      </c>
      <c r="O12" s="10">
        <f t="shared" si="1"/>
        <v>708879</v>
      </c>
      <c r="P12" s="10">
        <f t="shared" si="2"/>
        <v>670979</v>
      </c>
      <c r="Q12">
        <v>4817554</v>
      </c>
      <c r="R12" s="1">
        <f t="shared" si="3"/>
        <v>399.63013698630135</v>
      </c>
      <c r="S12" s="1"/>
      <c r="T12" s="3"/>
      <c r="U12" s="3"/>
    </row>
    <row r="13" spans="1:22">
      <c r="A13">
        <v>8</v>
      </c>
      <c r="B13">
        <v>0</v>
      </c>
      <c r="C13">
        <v>0</v>
      </c>
      <c r="D13">
        <v>0</v>
      </c>
      <c r="E13">
        <v>1</v>
      </c>
      <c r="F13" s="5"/>
      <c r="G13" s="5">
        <v>4</v>
      </c>
      <c r="H13">
        <v>2172</v>
      </c>
      <c r="I13">
        <v>1659</v>
      </c>
      <c r="J13">
        <f t="shared" si="0"/>
        <v>513</v>
      </c>
      <c r="K13">
        <v>115306</v>
      </c>
      <c r="L13">
        <v>437848</v>
      </c>
      <c r="M13" s="5">
        <v>116416</v>
      </c>
      <c r="N13">
        <v>379677</v>
      </c>
      <c r="O13" s="10">
        <f t="shared" si="1"/>
        <v>553154</v>
      </c>
      <c r="P13" s="10">
        <f t="shared" si="2"/>
        <v>496093</v>
      </c>
      <c r="Q13">
        <v>4874615</v>
      </c>
      <c r="R13" s="1">
        <f t="shared" si="3"/>
        <v>299.03134418324294</v>
      </c>
      <c r="T13" s="5"/>
      <c r="U13" s="5"/>
    </row>
    <row r="14" spans="1:22">
      <c r="A14">
        <v>9</v>
      </c>
      <c r="B14">
        <v>1</v>
      </c>
      <c r="C14">
        <v>0</v>
      </c>
      <c r="D14">
        <v>0</v>
      </c>
      <c r="E14">
        <v>0</v>
      </c>
      <c r="F14" s="5">
        <v>2008</v>
      </c>
      <c r="G14" s="5">
        <v>1</v>
      </c>
      <c r="H14">
        <v>2172</v>
      </c>
      <c r="I14">
        <v>1651</v>
      </c>
      <c r="J14">
        <f t="shared" si="0"/>
        <v>521</v>
      </c>
      <c r="K14">
        <v>117213</v>
      </c>
      <c r="L14">
        <v>486932</v>
      </c>
      <c r="M14" s="5">
        <v>121196</v>
      </c>
      <c r="N14">
        <v>452510</v>
      </c>
      <c r="O14" s="10">
        <f t="shared" si="1"/>
        <v>604145</v>
      </c>
      <c r="P14" s="10">
        <f t="shared" si="2"/>
        <v>573706</v>
      </c>
      <c r="Q14">
        <v>4905054</v>
      </c>
      <c r="R14" s="1">
        <f t="shared" si="3"/>
        <v>347.49000605693521</v>
      </c>
      <c r="T14" s="5"/>
      <c r="U14" s="5"/>
    </row>
    <row r="15" spans="1:22">
      <c r="A15">
        <v>10</v>
      </c>
      <c r="B15">
        <v>0</v>
      </c>
      <c r="C15">
        <v>1</v>
      </c>
      <c r="D15">
        <v>0</v>
      </c>
      <c r="E15">
        <v>0</v>
      </c>
      <c r="F15" s="5"/>
      <c r="G15" s="5">
        <v>2</v>
      </c>
      <c r="H15">
        <v>2172</v>
      </c>
      <c r="I15">
        <v>1637</v>
      </c>
      <c r="J15">
        <f t="shared" si="0"/>
        <v>535</v>
      </c>
      <c r="K15">
        <v>93451</v>
      </c>
      <c r="L15">
        <v>569768</v>
      </c>
      <c r="M15" s="5">
        <v>80943</v>
      </c>
      <c r="N15">
        <v>498587</v>
      </c>
      <c r="O15" s="10">
        <f t="shared" si="1"/>
        <v>663219</v>
      </c>
      <c r="P15" s="10">
        <f t="shared" si="2"/>
        <v>579530</v>
      </c>
      <c r="Q15">
        <v>4988743</v>
      </c>
      <c r="R15" s="1">
        <f t="shared" si="3"/>
        <v>354.01954795357364</v>
      </c>
      <c r="T15" s="5"/>
      <c r="U15" s="5"/>
    </row>
    <row r="16" spans="1:22">
      <c r="A16">
        <v>11</v>
      </c>
      <c r="B16">
        <v>0</v>
      </c>
      <c r="C16">
        <v>0</v>
      </c>
      <c r="D16">
        <v>1</v>
      </c>
      <c r="E16">
        <v>0</v>
      </c>
      <c r="F16" s="5"/>
      <c r="G16" s="5">
        <v>3</v>
      </c>
      <c r="H16">
        <v>2174</v>
      </c>
      <c r="I16">
        <v>1634</v>
      </c>
      <c r="J16">
        <f t="shared" si="0"/>
        <v>540</v>
      </c>
      <c r="K16">
        <v>149684</v>
      </c>
      <c r="L16">
        <v>612684</v>
      </c>
      <c r="M16" s="5">
        <v>139024</v>
      </c>
      <c r="N16">
        <v>524744</v>
      </c>
      <c r="O16" s="10">
        <f t="shared" si="1"/>
        <v>762368</v>
      </c>
      <c r="P16" s="10">
        <f t="shared" si="2"/>
        <v>663768</v>
      </c>
      <c r="Q16">
        <v>5087343</v>
      </c>
      <c r="R16" s="1">
        <f t="shared" si="3"/>
        <v>406.22276621787023</v>
      </c>
      <c r="T16" s="5"/>
      <c r="U16" s="5"/>
    </row>
    <row r="17" spans="1:21">
      <c r="A17">
        <v>12</v>
      </c>
      <c r="B17">
        <v>0</v>
      </c>
      <c r="C17">
        <v>0</v>
      </c>
      <c r="D17">
        <v>0</v>
      </c>
      <c r="E17">
        <v>1</v>
      </c>
      <c r="F17" s="5"/>
      <c r="G17" s="5">
        <v>4</v>
      </c>
      <c r="H17">
        <v>2174</v>
      </c>
      <c r="I17">
        <v>1619</v>
      </c>
      <c r="J17">
        <f t="shared" si="0"/>
        <v>555</v>
      </c>
      <c r="K17">
        <v>113626</v>
      </c>
      <c r="L17">
        <v>562288</v>
      </c>
      <c r="M17" s="5">
        <v>105377</v>
      </c>
      <c r="N17">
        <v>497706</v>
      </c>
      <c r="O17" s="10">
        <f t="shared" si="1"/>
        <v>675914</v>
      </c>
      <c r="P17" s="10">
        <f t="shared" si="2"/>
        <v>603083</v>
      </c>
      <c r="Q17">
        <v>5160174</v>
      </c>
      <c r="R17" s="1">
        <f t="shared" si="3"/>
        <v>372.50339715873997</v>
      </c>
      <c r="T17" s="5"/>
      <c r="U17" s="5"/>
    </row>
    <row r="18" spans="1:21">
      <c r="A18">
        <v>13</v>
      </c>
      <c r="B18">
        <v>1</v>
      </c>
      <c r="C18">
        <v>0</v>
      </c>
      <c r="D18">
        <v>0</v>
      </c>
      <c r="E18">
        <v>0</v>
      </c>
      <c r="F18" s="5">
        <v>2009</v>
      </c>
      <c r="G18" s="5">
        <v>1</v>
      </c>
      <c r="H18">
        <v>2179</v>
      </c>
      <c r="I18">
        <v>1656</v>
      </c>
      <c r="J18">
        <f t="shared" si="0"/>
        <v>523</v>
      </c>
      <c r="K18">
        <v>122636</v>
      </c>
      <c r="L18">
        <v>606843</v>
      </c>
      <c r="M18" s="5">
        <v>104306</v>
      </c>
      <c r="N18">
        <v>548609</v>
      </c>
      <c r="O18" s="10">
        <f t="shared" si="1"/>
        <v>729479</v>
      </c>
      <c r="P18" s="10">
        <f t="shared" si="2"/>
        <v>652915</v>
      </c>
      <c r="Q18">
        <v>5236738</v>
      </c>
      <c r="R18" s="1">
        <f t="shared" si="3"/>
        <v>394.27234299516908</v>
      </c>
      <c r="T18" s="5"/>
      <c r="U18" s="5"/>
    </row>
    <row r="19" spans="1:21">
      <c r="A19">
        <v>14</v>
      </c>
      <c r="B19">
        <v>0</v>
      </c>
      <c r="C19">
        <v>1</v>
      </c>
      <c r="D19">
        <v>0</v>
      </c>
      <c r="E19">
        <v>0</v>
      </c>
      <c r="F19" s="5"/>
      <c r="G19" s="5">
        <v>2</v>
      </c>
      <c r="H19">
        <v>2181</v>
      </c>
      <c r="I19">
        <v>1643</v>
      </c>
      <c r="J19">
        <f t="shared" si="0"/>
        <v>538</v>
      </c>
      <c r="K19">
        <v>82779</v>
      </c>
      <c r="L19">
        <v>539726</v>
      </c>
      <c r="M19" s="5">
        <v>88836</v>
      </c>
      <c r="N19">
        <v>472936</v>
      </c>
      <c r="O19" s="10">
        <f t="shared" si="1"/>
        <v>622505</v>
      </c>
      <c r="P19" s="10">
        <f t="shared" si="2"/>
        <v>561772</v>
      </c>
      <c r="Q19">
        <v>5297471</v>
      </c>
      <c r="R19" s="1">
        <f t="shared" si="3"/>
        <v>341.91844187461959</v>
      </c>
      <c r="T19" s="5"/>
      <c r="U19" s="5"/>
    </row>
    <row r="20" spans="1:21">
      <c r="A20">
        <v>15</v>
      </c>
      <c r="B20">
        <v>0</v>
      </c>
      <c r="C20">
        <v>0</v>
      </c>
      <c r="D20">
        <v>1</v>
      </c>
      <c r="E20">
        <v>0</v>
      </c>
      <c r="F20" s="5"/>
      <c r="G20" s="5">
        <v>3</v>
      </c>
      <c r="H20">
        <v>2182</v>
      </c>
      <c r="I20">
        <v>1846</v>
      </c>
      <c r="J20">
        <f t="shared" si="0"/>
        <v>336</v>
      </c>
      <c r="K20">
        <v>143706</v>
      </c>
      <c r="L20">
        <v>644328</v>
      </c>
      <c r="M20" s="5">
        <v>124149</v>
      </c>
      <c r="N20">
        <v>597391</v>
      </c>
      <c r="O20" s="10">
        <f t="shared" si="1"/>
        <v>788034</v>
      </c>
      <c r="P20" s="10">
        <f t="shared" si="2"/>
        <v>721540</v>
      </c>
      <c r="Q20">
        <v>5363965</v>
      </c>
      <c r="R20" s="1">
        <f t="shared" si="3"/>
        <v>390.86673889490788</v>
      </c>
      <c r="T20" s="5"/>
      <c r="U20" s="5"/>
    </row>
    <row r="21" spans="1:21">
      <c r="A21">
        <v>16</v>
      </c>
      <c r="B21">
        <v>0</v>
      </c>
      <c r="C21">
        <v>0</v>
      </c>
      <c r="D21">
        <v>0</v>
      </c>
      <c r="E21">
        <v>1</v>
      </c>
      <c r="F21" s="5"/>
      <c r="G21" s="5">
        <v>4</v>
      </c>
      <c r="H21">
        <v>2184</v>
      </c>
      <c r="I21">
        <v>1840</v>
      </c>
      <c r="J21">
        <f t="shared" si="0"/>
        <v>344</v>
      </c>
      <c r="K21">
        <v>136212</v>
      </c>
      <c r="L21">
        <v>626994</v>
      </c>
      <c r="M21" s="5">
        <v>126078</v>
      </c>
      <c r="N21">
        <v>596460</v>
      </c>
      <c r="O21" s="10">
        <f t="shared" si="1"/>
        <v>763206</v>
      </c>
      <c r="P21" s="10">
        <f t="shared" si="2"/>
        <v>722538</v>
      </c>
      <c r="Q21">
        <v>5404633</v>
      </c>
      <c r="R21" s="1">
        <f t="shared" si="3"/>
        <v>392.68369565217392</v>
      </c>
      <c r="T21" s="5"/>
      <c r="U21" s="5"/>
    </row>
    <row r="22" spans="1:21">
      <c r="A22">
        <v>17</v>
      </c>
      <c r="B22">
        <v>1</v>
      </c>
      <c r="C22">
        <v>0</v>
      </c>
      <c r="D22">
        <v>0</v>
      </c>
      <c r="E22">
        <v>0</v>
      </c>
      <c r="F22" s="5">
        <v>2010</v>
      </c>
      <c r="G22" s="5">
        <v>1</v>
      </c>
      <c r="H22">
        <v>2185</v>
      </c>
      <c r="I22">
        <v>1921</v>
      </c>
      <c r="J22">
        <f t="shared" si="0"/>
        <v>264</v>
      </c>
      <c r="K22">
        <v>133307</v>
      </c>
      <c r="L22">
        <v>674526</v>
      </c>
      <c r="M22" s="5">
        <v>130405</v>
      </c>
      <c r="N22" s="5">
        <v>597589</v>
      </c>
      <c r="O22" s="10">
        <f t="shared" si="1"/>
        <v>807833</v>
      </c>
      <c r="P22" s="10">
        <f t="shared" si="2"/>
        <v>727994</v>
      </c>
      <c r="Q22">
        <v>5484472</v>
      </c>
      <c r="R22" s="1">
        <f t="shared" si="3"/>
        <v>378.96616345653308</v>
      </c>
      <c r="T22" s="5"/>
      <c r="U22" s="5"/>
    </row>
    <row r="23" spans="1:21">
      <c r="A23">
        <v>18</v>
      </c>
      <c r="B23">
        <v>0</v>
      </c>
      <c r="C23">
        <v>1</v>
      </c>
      <c r="D23">
        <v>0</v>
      </c>
      <c r="E23">
        <v>0</v>
      </c>
      <c r="F23" s="5"/>
      <c r="G23" s="5">
        <v>2</v>
      </c>
      <c r="H23">
        <v>2186</v>
      </c>
      <c r="I23">
        <v>1914</v>
      </c>
      <c r="J23">
        <f t="shared" si="0"/>
        <v>272</v>
      </c>
      <c r="K23">
        <v>121423</v>
      </c>
      <c r="L23">
        <v>607820</v>
      </c>
      <c r="M23" s="5">
        <v>105997</v>
      </c>
      <c r="N23">
        <v>542688</v>
      </c>
      <c r="O23" s="10">
        <f t="shared" si="1"/>
        <v>729243</v>
      </c>
      <c r="P23" s="10">
        <f t="shared" si="2"/>
        <v>648685</v>
      </c>
      <c r="Q23">
        <v>5565030</v>
      </c>
      <c r="R23" s="1">
        <f t="shared" si="3"/>
        <v>338.9158829676071</v>
      </c>
      <c r="T23" s="5"/>
      <c r="U23" s="5"/>
    </row>
    <row r="24" spans="1:21">
      <c r="A24">
        <v>19</v>
      </c>
      <c r="B24">
        <v>0</v>
      </c>
      <c r="C24">
        <v>0</v>
      </c>
      <c r="D24">
        <v>1</v>
      </c>
      <c r="E24">
        <v>0</v>
      </c>
      <c r="F24" s="5"/>
      <c r="G24" s="5">
        <v>3</v>
      </c>
      <c r="H24">
        <v>2187</v>
      </c>
      <c r="I24">
        <v>1893</v>
      </c>
      <c r="J24">
        <f t="shared" si="0"/>
        <v>294</v>
      </c>
      <c r="K24">
        <v>142895</v>
      </c>
      <c r="L24">
        <v>771848</v>
      </c>
      <c r="M24" s="5">
        <v>146121</v>
      </c>
      <c r="N24">
        <v>701659</v>
      </c>
      <c r="O24" s="10">
        <f t="shared" si="1"/>
        <v>914743</v>
      </c>
      <c r="P24" s="10">
        <f t="shared" si="2"/>
        <v>847780</v>
      </c>
      <c r="Q24">
        <v>5631993</v>
      </c>
      <c r="R24" s="1">
        <f t="shared" si="3"/>
        <v>447.84997358689913</v>
      </c>
      <c r="T24" s="5"/>
      <c r="U24" s="5"/>
    </row>
    <row r="25" spans="1:21">
      <c r="A25">
        <v>20</v>
      </c>
      <c r="B25">
        <v>0</v>
      </c>
      <c r="C25">
        <v>0</v>
      </c>
      <c r="D25">
        <v>0</v>
      </c>
      <c r="E25">
        <v>1</v>
      </c>
      <c r="F25" s="5"/>
      <c r="G25" s="5">
        <v>4</v>
      </c>
      <c r="H25">
        <v>2187</v>
      </c>
      <c r="I25">
        <v>1888</v>
      </c>
      <c r="J25">
        <f t="shared" si="0"/>
        <v>299</v>
      </c>
      <c r="K25">
        <v>109514</v>
      </c>
      <c r="L25">
        <v>513424</v>
      </c>
      <c r="M25" s="5">
        <v>118483</v>
      </c>
      <c r="N25">
        <v>468295</v>
      </c>
      <c r="O25" s="10">
        <f t="shared" si="1"/>
        <v>622938</v>
      </c>
      <c r="P25" s="10">
        <f t="shared" si="2"/>
        <v>586778</v>
      </c>
      <c r="Q25">
        <v>5653441</v>
      </c>
      <c r="R25" s="1">
        <f t="shared" si="3"/>
        <v>310.79343220338984</v>
      </c>
      <c r="T25" s="5"/>
      <c r="U25" s="5"/>
    </row>
    <row r="26" spans="1:21">
      <c r="A26">
        <v>21</v>
      </c>
      <c r="B26">
        <v>1</v>
      </c>
      <c r="C26">
        <v>0</v>
      </c>
      <c r="D26">
        <v>0</v>
      </c>
      <c r="E26">
        <v>0</v>
      </c>
      <c r="F26" s="5">
        <v>2011</v>
      </c>
      <c r="G26" s="5">
        <v>1</v>
      </c>
      <c r="H26" s="5">
        <v>2104</v>
      </c>
      <c r="I26" s="5">
        <v>1907</v>
      </c>
      <c r="J26">
        <f t="shared" si="0"/>
        <v>197</v>
      </c>
      <c r="K26">
        <v>122329</v>
      </c>
      <c r="L26">
        <v>516502</v>
      </c>
      <c r="M26" s="5">
        <v>119258</v>
      </c>
      <c r="N26">
        <v>542894</v>
      </c>
      <c r="O26" s="10">
        <f t="shared" si="1"/>
        <v>638831</v>
      </c>
      <c r="P26" s="10">
        <f t="shared" si="2"/>
        <v>662152</v>
      </c>
      <c r="Q26">
        <v>5630120</v>
      </c>
      <c r="R26" s="1">
        <f t="shared" si="3"/>
        <v>347.22181436811746</v>
      </c>
      <c r="T26" s="5"/>
      <c r="U26" s="5"/>
    </row>
    <row r="27" spans="1:21">
      <c r="A27">
        <v>22</v>
      </c>
      <c r="B27">
        <v>0</v>
      </c>
      <c r="C27">
        <v>1</v>
      </c>
      <c r="D27">
        <v>0</v>
      </c>
      <c r="E27">
        <v>0</v>
      </c>
      <c r="F27" s="5"/>
      <c r="G27" s="5">
        <v>2</v>
      </c>
      <c r="H27">
        <v>2104</v>
      </c>
      <c r="I27">
        <v>1897</v>
      </c>
      <c r="J27">
        <f t="shared" si="0"/>
        <v>207</v>
      </c>
      <c r="K27">
        <v>100511</v>
      </c>
      <c r="L27">
        <v>577372</v>
      </c>
      <c r="M27" s="5">
        <v>95138</v>
      </c>
      <c r="N27">
        <v>540941</v>
      </c>
      <c r="O27" s="10">
        <f t="shared" si="1"/>
        <v>677883</v>
      </c>
      <c r="P27" s="10">
        <f t="shared" si="2"/>
        <v>636079</v>
      </c>
      <c r="Q27">
        <v>5671924</v>
      </c>
      <c r="R27" s="1">
        <f t="shared" si="3"/>
        <v>335.30785450711647</v>
      </c>
      <c r="T27" s="5"/>
      <c r="U27" s="5"/>
    </row>
    <row r="28" spans="1:21">
      <c r="A28">
        <v>23</v>
      </c>
      <c r="B28">
        <v>0</v>
      </c>
      <c r="C28">
        <v>0</v>
      </c>
      <c r="D28">
        <v>1</v>
      </c>
      <c r="E28">
        <v>0</v>
      </c>
      <c r="F28" s="5"/>
      <c r="G28" s="5">
        <v>3</v>
      </c>
      <c r="H28">
        <v>2138</v>
      </c>
      <c r="I28">
        <v>1864</v>
      </c>
      <c r="J28">
        <f t="shared" si="0"/>
        <v>274</v>
      </c>
      <c r="K28">
        <v>161456</v>
      </c>
      <c r="L28">
        <v>610926</v>
      </c>
      <c r="M28" s="5">
        <v>143245</v>
      </c>
      <c r="N28">
        <v>548536</v>
      </c>
      <c r="O28" s="10">
        <f t="shared" si="1"/>
        <v>772382</v>
      </c>
      <c r="P28" s="10">
        <f t="shared" si="2"/>
        <v>691781</v>
      </c>
      <c r="Q28">
        <v>5752525</v>
      </c>
      <c r="R28" s="1">
        <f t="shared" si="3"/>
        <v>371.12714592274676</v>
      </c>
      <c r="T28" s="5"/>
      <c r="U28" s="5"/>
    </row>
    <row r="29" spans="1:21">
      <c r="A29">
        <v>24</v>
      </c>
      <c r="B29">
        <v>0</v>
      </c>
      <c r="C29">
        <v>0</v>
      </c>
      <c r="D29">
        <v>0</v>
      </c>
      <c r="E29">
        <v>1</v>
      </c>
      <c r="F29" s="5"/>
      <c r="G29" s="5">
        <v>4</v>
      </c>
      <c r="H29">
        <v>2138</v>
      </c>
      <c r="I29">
        <v>1855</v>
      </c>
      <c r="J29">
        <f t="shared" si="0"/>
        <v>283</v>
      </c>
      <c r="K29">
        <v>129614</v>
      </c>
      <c r="L29">
        <v>525612</v>
      </c>
      <c r="M29" s="5">
        <v>115891</v>
      </c>
      <c r="N29">
        <v>493812</v>
      </c>
      <c r="O29" s="10">
        <f t="shared" si="1"/>
        <v>655226</v>
      </c>
      <c r="P29" s="10">
        <f t="shared" si="2"/>
        <v>609703</v>
      </c>
      <c r="Q29">
        <v>5798048</v>
      </c>
      <c r="R29" s="1">
        <f t="shared" si="3"/>
        <v>328.68086253369273</v>
      </c>
      <c r="T29" s="5"/>
      <c r="U29" s="5"/>
    </row>
    <row r="30" spans="1:21">
      <c r="A30">
        <v>25</v>
      </c>
      <c r="B30">
        <v>1</v>
      </c>
      <c r="C30">
        <v>0</v>
      </c>
      <c r="D30">
        <v>0</v>
      </c>
      <c r="E30">
        <v>0</v>
      </c>
      <c r="F30" s="5">
        <v>2012</v>
      </c>
      <c r="G30" s="5">
        <v>1</v>
      </c>
      <c r="H30">
        <v>2102</v>
      </c>
      <c r="I30">
        <v>1834</v>
      </c>
      <c r="J30">
        <f t="shared" si="0"/>
        <v>268</v>
      </c>
      <c r="K30">
        <v>116066</v>
      </c>
      <c r="L30">
        <v>453757</v>
      </c>
      <c r="M30" s="5">
        <v>114354</v>
      </c>
      <c r="N30" s="5">
        <v>455245</v>
      </c>
      <c r="O30" s="10">
        <f t="shared" si="1"/>
        <v>569823</v>
      </c>
      <c r="P30" s="10">
        <f t="shared" si="2"/>
        <v>569599</v>
      </c>
      <c r="Q30">
        <v>5798272</v>
      </c>
      <c r="R30" s="1">
        <f t="shared" si="3"/>
        <v>310.5774263904035</v>
      </c>
      <c r="T30" s="5"/>
      <c r="U30" s="5"/>
    </row>
    <row r="31" spans="1:21">
      <c r="A31">
        <v>26</v>
      </c>
      <c r="B31">
        <v>0</v>
      </c>
      <c r="C31">
        <v>1</v>
      </c>
      <c r="D31">
        <v>0</v>
      </c>
      <c r="E31">
        <v>0</v>
      </c>
      <c r="F31" s="5"/>
      <c r="G31" s="5">
        <v>2</v>
      </c>
      <c r="H31">
        <v>2102</v>
      </c>
      <c r="I31">
        <v>1810</v>
      </c>
      <c r="J31">
        <f t="shared" si="0"/>
        <v>292</v>
      </c>
      <c r="K31">
        <v>125736</v>
      </c>
      <c r="L31">
        <v>640100</v>
      </c>
      <c r="M31">
        <v>112183</v>
      </c>
      <c r="N31">
        <v>629585</v>
      </c>
      <c r="O31" s="10">
        <f t="shared" si="1"/>
        <v>765836</v>
      </c>
      <c r="P31" s="10">
        <f t="shared" si="2"/>
        <v>741768</v>
      </c>
      <c r="Q31">
        <v>5822340</v>
      </c>
      <c r="R31" s="1">
        <f t="shared" si="3"/>
        <v>409.81657458563535</v>
      </c>
      <c r="T31" s="5"/>
      <c r="U31" s="5"/>
    </row>
    <row r="32" spans="1:21">
      <c r="A32">
        <v>27</v>
      </c>
      <c r="B32">
        <v>0</v>
      </c>
      <c r="C32">
        <v>0</v>
      </c>
      <c r="D32">
        <v>1</v>
      </c>
      <c r="E32">
        <v>0</v>
      </c>
      <c r="F32" s="5"/>
      <c r="G32" s="5">
        <v>3</v>
      </c>
      <c r="H32">
        <v>2108</v>
      </c>
      <c r="I32">
        <v>1790</v>
      </c>
      <c r="J32">
        <f t="shared" si="0"/>
        <v>318</v>
      </c>
      <c r="K32">
        <v>167320</v>
      </c>
      <c r="L32">
        <v>661436</v>
      </c>
      <c r="M32">
        <v>151366</v>
      </c>
      <c r="N32">
        <v>735158</v>
      </c>
      <c r="O32" s="10">
        <f t="shared" si="1"/>
        <v>828756</v>
      </c>
      <c r="P32" s="10">
        <f t="shared" si="2"/>
        <v>886524</v>
      </c>
      <c r="Q32">
        <v>5764572</v>
      </c>
      <c r="R32" s="1">
        <f t="shared" si="3"/>
        <v>495.26480446927377</v>
      </c>
      <c r="T32" s="5"/>
      <c r="U32" s="5"/>
    </row>
    <row r="33" spans="1:21">
      <c r="A33">
        <v>28</v>
      </c>
      <c r="B33">
        <v>0</v>
      </c>
      <c r="C33">
        <v>0</v>
      </c>
      <c r="D33">
        <v>0</v>
      </c>
      <c r="E33">
        <v>1</v>
      </c>
      <c r="F33" s="5"/>
      <c r="G33" s="5">
        <v>4</v>
      </c>
      <c r="H33">
        <v>2102</v>
      </c>
      <c r="I33">
        <v>1782</v>
      </c>
      <c r="J33">
        <f t="shared" si="0"/>
        <v>320</v>
      </c>
      <c r="K33">
        <v>130746</v>
      </c>
      <c r="L33">
        <v>497812</v>
      </c>
      <c r="M33">
        <v>115943</v>
      </c>
      <c r="N33">
        <v>484856</v>
      </c>
      <c r="O33" s="10">
        <f t="shared" si="1"/>
        <v>628558</v>
      </c>
      <c r="P33" s="10">
        <f t="shared" si="2"/>
        <v>600799</v>
      </c>
      <c r="Q33">
        <v>5792331</v>
      </c>
      <c r="R33" s="1">
        <f t="shared" si="3"/>
        <v>337.14870931537598</v>
      </c>
      <c r="T33" s="5"/>
      <c r="U33" s="5"/>
    </row>
    <row r="34" spans="1:21">
      <c r="A34">
        <v>29</v>
      </c>
      <c r="B34">
        <v>1</v>
      </c>
      <c r="C34">
        <v>0</v>
      </c>
      <c r="D34">
        <v>0</v>
      </c>
      <c r="E34">
        <v>0</v>
      </c>
      <c r="F34" s="5">
        <v>2013</v>
      </c>
      <c r="G34" s="5">
        <v>1</v>
      </c>
      <c r="H34">
        <v>2101</v>
      </c>
      <c r="I34">
        <v>1750</v>
      </c>
      <c r="J34">
        <f t="shared" si="0"/>
        <v>351</v>
      </c>
      <c r="K34">
        <v>123449</v>
      </c>
      <c r="L34">
        <v>471735</v>
      </c>
      <c r="M34">
        <v>116536</v>
      </c>
      <c r="N34">
        <v>458354</v>
      </c>
      <c r="O34" s="10">
        <f t="shared" si="1"/>
        <v>595184</v>
      </c>
      <c r="P34" s="10">
        <f t="shared" si="2"/>
        <v>574890</v>
      </c>
      <c r="Q34">
        <v>5812625</v>
      </c>
      <c r="R34" s="1">
        <f t="shared" si="3"/>
        <v>328.50857142857143</v>
      </c>
      <c r="T34" s="5"/>
      <c r="U34" s="5"/>
    </row>
    <row r="35" spans="1:21">
      <c r="A35">
        <v>30</v>
      </c>
      <c r="B35">
        <v>0</v>
      </c>
      <c r="C35">
        <v>1</v>
      </c>
      <c r="D35">
        <v>0</v>
      </c>
      <c r="E35">
        <v>0</v>
      </c>
      <c r="F35" s="5"/>
      <c r="G35" s="5">
        <v>2</v>
      </c>
      <c r="H35">
        <v>2103</v>
      </c>
      <c r="I35">
        <v>1785</v>
      </c>
      <c r="J35">
        <f t="shared" si="0"/>
        <v>318</v>
      </c>
      <c r="K35">
        <v>115714</v>
      </c>
      <c r="L35">
        <v>554460</v>
      </c>
      <c r="M35">
        <v>101331</v>
      </c>
      <c r="N35">
        <v>540598</v>
      </c>
      <c r="O35" s="10">
        <f t="shared" si="1"/>
        <v>670174</v>
      </c>
      <c r="P35" s="10">
        <f t="shared" si="2"/>
        <v>641929</v>
      </c>
      <c r="Q35">
        <v>5840870</v>
      </c>
      <c r="R35" s="1">
        <f t="shared" si="3"/>
        <v>359.62408963585432</v>
      </c>
      <c r="T35" s="5"/>
      <c r="U35" s="5"/>
    </row>
    <row r="36" spans="1:21">
      <c r="A36">
        <v>31</v>
      </c>
      <c r="B36">
        <v>0</v>
      </c>
      <c r="C36">
        <v>0</v>
      </c>
      <c r="D36">
        <v>1</v>
      </c>
      <c r="E36">
        <v>0</v>
      </c>
      <c r="F36" s="5"/>
      <c r="G36" s="5">
        <v>3</v>
      </c>
      <c r="H36">
        <v>1998</v>
      </c>
      <c r="I36">
        <v>1833</v>
      </c>
      <c r="J36">
        <f t="shared" si="0"/>
        <v>165</v>
      </c>
      <c r="K36">
        <v>155364</v>
      </c>
      <c r="L36">
        <v>554089</v>
      </c>
      <c r="M36">
        <v>143193</v>
      </c>
      <c r="N36">
        <v>525986</v>
      </c>
      <c r="O36" s="10">
        <f t="shared" si="1"/>
        <v>709453</v>
      </c>
      <c r="P36" s="10">
        <f t="shared" si="2"/>
        <v>669179</v>
      </c>
      <c r="Q36">
        <v>5881144</v>
      </c>
      <c r="R36" s="1">
        <f t="shared" si="3"/>
        <v>365.07310420076379</v>
      </c>
      <c r="T36" s="5"/>
      <c r="U36" s="5"/>
    </row>
    <row r="37" spans="1:21">
      <c r="A37">
        <v>32</v>
      </c>
      <c r="B37">
        <v>0</v>
      </c>
      <c r="C37">
        <v>0</v>
      </c>
      <c r="D37">
        <v>0</v>
      </c>
      <c r="E37">
        <v>1</v>
      </c>
      <c r="F37" s="5"/>
      <c r="G37" s="5">
        <v>4</v>
      </c>
      <c r="H37">
        <v>1922</v>
      </c>
      <c r="I37">
        <v>1738</v>
      </c>
      <c r="J37">
        <f t="shared" si="0"/>
        <v>184</v>
      </c>
      <c r="K37">
        <v>144998</v>
      </c>
      <c r="L37">
        <v>651731</v>
      </c>
      <c r="M37">
        <v>163286</v>
      </c>
      <c r="N37">
        <v>909602</v>
      </c>
      <c r="O37" s="10">
        <f t="shared" si="1"/>
        <v>796729</v>
      </c>
      <c r="P37" s="10">
        <f t="shared" si="2"/>
        <v>1072888</v>
      </c>
      <c r="Q37">
        <v>5604985</v>
      </c>
      <c r="R37" s="1">
        <f t="shared" si="3"/>
        <v>617.31185270425772</v>
      </c>
      <c r="T37" s="5"/>
      <c r="U37" s="5"/>
    </row>
    <row r="38" spans="1:21">
      <c r="A38">
        <v>33</v>
      </c>
      <c r="B38">
        <v>1</v>
      </c>
      <c r="C38">
        <v>0</v>
      </c>
      <c r="D38">
        <v>0</v>
      </c>
      <c r="E38">
        <v>0</v>
      </c>
      <c r="F38" s="5">
        <v>2014</v>
      </c>
      <c r="G38" s="5">
        <v>1</v>
      </c>
      <c r="H38">
        <v>2057</v>
      </c>
      <c r="I38">
        <v>1807</v>
      </c>
      <c r="J38">
        <f t="shared" si="0"/>
        <v>250</v>
      </c>
      <c r="K38">
        <v>137807</v>
      </c>
      <c r="L38">
        <v>636216</v>
      </c>
      <c r="M38">
        <v>128481</v>
      </c>
      <c r="N38">
        <v>535832</v>
      </c>
      <c r="O38" s="10">
        <f t="shared" si="1"/>
        <v>774023</v>
      </c>
      <c r="P38" s="10">
        <f t="shared" si="2"/>
        <v>664313</v>
      </c>
      <c r="Q38">
        <v>5714695</v>
      </c>
      <c r="R38" s="1">
        <f t="shared" si="3"/>
        <v>367.63309352517985</v>
      </c>
      <c r="T38" s="5"/>
      <c r="U38" s="5"/>
    </row>
    <row r="39" spans="1:21">
      <c r="A39">
        <v>34</v>
      </c>
      <c r="B39">
        <v>0</v>
      </c>
      <c r="C39">
        <v>1</v>
      </c>
      <c r="D39">
        <v>0</v>
      </c>
      <c r="E39">
        <v>0</v>
      </c>
      <c r="F39" s="5"/>
      <c r="G39" s="5">
        <v>2</v>
      </c>
      <c r="H39">
        <v>2086</v>
      </c>
      <c r="I39">
        <v>1803</v>
      </c>
      <c r="J39">
        <f t="shared" si="0"/>
        <v>283</v>
      </c>
      <c r="K39">
        <v>93995</v>
      </c>
      <c r="L39">
        <v>536115</v>
      </c>
      <c r="M39">
        <v>98613</v>
      </c>
      <c r="N39">
        <v>549673</v>
      </c>
      <c r="O39" s="10">
        <f t="shared" si="1"/>
        <v>630110</v>
      </c>
      <c r="P39" s="10">
        <f t="shared" si="2"/>
        <v>648286</v>
      </c>
      <c r="Q39">
        <v>5696519</v>
      </c>
      <c r="R39" s="1">
        <f t="shared" si="3"/>
        <v>359.5596228508042</v>
      </c>
      <c r="T39" s="5"/>
      <c r="U39" s="5"/>
    </row>
    <row r="40" spans="1:21">
      <c r="A40">
        <v>35</v>
      </c>
      <c r="B40">
        <v>0</v>
      </c>
      <c r="C40">
        <v>0</v>
      </c>
      <c r="D40">
        <v>1</v>
      </c>
      <c r="E40">
        <v>0</v>
      </c>
      <c r="F40" s="5"/>
      <c r="G40" s="5">
        <v>3</v>
      </c>
      <c r="H40">
        <v>2086</v>
      </c>
      <c r="I40">
        <v>1766</v>
      </c>
      <c r="J40">
        <f t="shared" si="0"/>
        <v>320</v>
      </c>
      <c r="K40">
        <v>157642</v>
      </c>
      <c r="L40">
        <v>643525</v>
      </c>
      <c r="M40">
        <v>125722</v>
      </c>
      <c r="N40">
        <v>568295</v>
      </c>
      <c r="O40" s="10">
        <f t="shared" si="1"/>
        <v>801167</v>
      </c>
      <c r="P40" s="10">
        <f t="shared" si="2"/>
        <v>694017</v>
      </c>
      <c r="Q40">
        <v>5803669</v>
      </c>
      <c r="R40" s="1">
        <f t="shared" si="3"/>
        <v>392.98810872027178</v>
      </c>
      <c r="T40" s="5"/>
      <c r="U40" s="5"/>
    </row>
    <row r="41" spans="1:21">
      <c r="A41">
        <v>36</v>
      </c>
      <c r="B41">
        <v>0</v>
      </c>
      <c r="C41">
        <v>0</v>
      </c>
      <c r="D41">
        <v>0</v>
      </c>
      <c r="E41">
        <v>1</v>
      </c>
      <c r="F41" s="5"/>
      <c r="G41" s="5">
        <v>4</v>
      </c>
      <c r="H41">
        <v>2097</v>
      </c>
      <c r="I41">
        <v>1761</v>
      </c>
      <c r="J41">
        <f t="shared" si="0"/>
        <v>336</v>
      </c>
      <c r="K41">
        <v>124545</v>
      </c>
      <c r="L41">
        <v>786848</v>
      </c>
      <c r="M41">
        <v>144503</v>
      </c>
      <c r="N41">
        <v>1053555</v>
      </c>
      <c r="O41" s="10">
        <f t="shared" si="1"/>
        <v>911393</v>
      </c>
      <c r="P41" s="10">
        <f t="shared" si="2"/>
        <v>1198058</v>
      </c>
      <c r="Q41">
        <v>5517004</v>
      </c>
      <c r="R41" s="1">
        <f t="shared" si="3"/>
        <v>680.32822260079502</v>
      </c>
      <c r="T41" s="5"/>
      <c r="U41" s="5"/>
    </row>
    <row r="42" spans="1:21">
      <c r="A42">
        <v>37</v>
      </c>
      <c r="B42">
        <v>1</v>
      </c>
      <c r="C42">
        <v>0</v>
      </c>
      <c r="D42">
        <v>0</v>
      </c>
      <c r="E42">
        <v>0</v>
      </c>
      <c r="F42" s="5">
        <v>2015</v>
      </c>
      <c r="G42" s="5">
        <v>1</v>
      </c>
      <c r="H42">
        <v>2105</v>
      </c>
      <c r="I42">
        <v>1836</v>
      </c>
      <c r="J42">
        <f t="shared" si="0"/>
        <v>269</v>
      </c>
      <c r="K42">
        <v>122237</v>
      </c>
      <c r="L42">
        <v>577421</v>
      </c>
      <c r="M42">
        <v>116736</v>
      </c>
      <c r="N42">
        <v>543115</v>
      </c>
      <c r="O42" s="10">
        <f t="shared" si="1"/>
        <v>699658</v>
      </c>
      <c r="P42" s="10">
        <f t="shared" si="2"/>
        <v>659851</v>
      </c>
      <c r="Q42">
        <v>5556811</v>
      </c>
      <c r="R42" s="1">
        <f t="shared" si="3"/>
        <v>359.39596949891069</v>
      </c>
      <c r="T42" s="5"/>
      <c r="U42" s="5"/>
    </row>
    <row r="43" spans="1:21">
      <c r="A43">
        <v>38</v>
      </c>
      <c r="B43">
        <v>0</v>
      </c>
      <c r="C43">
        <v>1</v>
      </c>
      <c r="D43">
        <v>0</v>
      </c>
      <c r="E43">
        <v>0</v>
      </c>
      <c r="F43" s="5"/>
      <c r="G43" s="5">
        <v>2</v>
      </c>
      <c r="H43">
        <v>2102</v>
      </c>
      <c r="I43">
        <v>1774</v>
      </c>
      <c r="J43">
        <f t="shared" si="0"/>
        <v>328</v>
      </c>
      <c r="K43">
        <v>933995</v>
      </c>
      <c r="L43">
        <v>536115</v>
      </c>
      <c r="M43">
        <v>98613</v>
      </c>
      <c r="N43">
        <v>549673</v>
      </c>
      <c r="O43" s="10">
        <f t="shared" si="1"/>
        <v>1470110</v>
      </c>
      <c r="P43" s="10">
        <f t="shared" si="2"/>
        <v>648286</v>
      </c>
      <c r="Q43">
        <v>5643707</v>
      </c>
      <c r="R43" s="1">
        <f t="shared" si="3"/>
        <v>365.43742953776774</v>
      </c>
      <c r="T43" s="5"/>
      <c r="U43" s="5"/>
    </row>
    <row r="44" spans="1:21">
      <c r="A44">
        <v>39</v>
      </c>
      <c r="B44">
        <v>0</v>
      </c>
      <c r="C44">
        <v>0</v>
      </c>
      <c r="D44">
        <v>1</v>
      </c>
      <c r="E44">
        <v>0</v>
      </c>
      <c r="F44" s="5"/>
      <c r="G44" s="5">
        <v>3</v>
      </c>
      <c r="H44">
        <v>2099</v>
      </c>
      <c r="I44">
        <v>1845</v>
      </c>
      <c r="J44">
        <f t="shared" si="0"/>
        <v>254</v>
      </c>
      <c r="K44">
        <v>171601</v>
      </c>
      <c r="L44">
        <v>696576</v>
      </c>
      <c r="M44">
        <v>154140</v>
      </c>
      <c r="N44">
        <v>670103</v>
      </c>
      <c r="O44" s="10">
        <f t="shared" si="1"/>
        <v>868177</v>
      </c>
      <c r="P44" s="10">
        <f t="shared" si="2"/>
        <v>824243</v>
      </c>
      <c r="Q44">
        <v>5687641</v>
      </c>
      <c r="R44" s="1">
        <f t="shared" si="3"/>
        <v>446.7441734417344</v>
      </c>
      <c r="T44" s="5"/>
      <c r="U44" s="5"/>
    </row>
    <row r="45" spans="1:21">
      <c r="A45">
        <v>40</v>
      </c>
      <c r="B45">
        <v>0</v>
      </c>
      <c r="C45">
        <v>0</v>
      </c>
      <c r="D45">
        <v>0</v>
      </c>
      <c r="E45">
        <v>1</v>
      </c>
      <c r="F45" s="5"/>
      <c r="G45" s="5">
        <v>4</v>
      </c>
      <c r="H45">
        <v>2100</v>
      </c>
      <c r="I45">
        <v>1825</v>
      </c>
      <c r="J45">
        <f t="shared" si="0"/>
        <v>275</v>
      </c>
      <c r="K45">
        <v>131714</v>
      </c>
      <c r="L45">
        <v>798042</v>
      </c>
      <c r="M45">
        <v>130702</v>
      </c>
      <c r="N45">
        <v>912205</v>
      </c>
      <c r="O45" s="10">
        <f t="shared" si="1"/>
        <v>929756</v>
      </c>
      <c r="P45" s="10">
        <f t="shared" si="2"/>
        <v>1042907</v>
      </c>
      <c r="Q45">
        <v>5574490</v>
      </c>
      <c r="R45" s="1">
        <f t="shared" si="3"/>
        <v>571.45589041095889</v>
      </c>
      <c r="T45" s="5"/>
      <c r="U45" s="5"/>
    </row>
    <row r="46" spans="1:21">
      <c r="A46">
        <v>41</v>
      </c>
      <c r="B46">
        <v>1</v>
      </c>
      <c r="C46">
        <v>0</v>
      </c>
      <c r="D46">
        <v>0</v>
      </c>
      <c r="E46">
        <v>0</v>
      </c>
      <c r="F46" s="5">
        <v>2016</v>
      </c>
      <c r="G46" s="5">
        <v>1</v>
      </c>
      <c r="H46">
        <v>2394</v>
      </c>
      <c r="I46">
        <v>1802</v>
      </c>
      <c r="J46">
        <f t="shared" si="0"/>
        <v>592</v>
      </c>
      <c r="K46">
        <v>183417</v>
      </c>
      <c r="L46">
        <v>743150</v>
      </c>
      <c r="M46">
        <v>159194</v>
      </c>
      <c r="N46">
        <v>605539</v>
      </c>
      <c r="O46" s="10">
        <f t="shared" si="1"/>
        <v>926567</v>
      </c>
      <c r="P46" s="10">
        <f t="shared" si="2"/>
        <v>764733</v>
      </c>
      <c r="Q46">
        <v>5736324</v>
      </c>
      <c r="R46" s="1">
        <f t="shared" si="3"/>
        <v>424.38013318534962</v>
      </c>
      <c r="T46" s="5"/>
      <c r="U46" s="5"/>
    </row>
    <row r="47" spans="1:21">
      <c r="A47">
        <v>42</v>
      </c>
      <c r="B47">
        <v>0</v>
      </c>
      <c r="C47">
        <v>1</v>
      </c>
      <c r="D47">
        <v>0</v>
      </c>
      <c r="E47">
        <v>0</v>
      </c>
      <c r="F47" s="5"/>
      <c r="G47" s="5">
        <v>2</v>
      </c>
      <c r="H47">
        <v>2394</v>
      </c>
      <c r="I47">
        <v>1770</v>
      </c>
      <c r="J47">
        <f t="shared" si="0"/>
        <v>624</v>
      </c>
      <c r="K47">
        <v>125464</v>
      </c>
      <c r="L47">
        <v>878111</v>
      </c>
      <c r="M47">
        <v>102036</v>
      </c>
      <c r="N47">
        <v>749299</v>
      </c>
      <c r="O47" s="10">
        <f t="shared" si="1"/>
        <v>1003575</v>
      </c>
      <c r="P47" s="10">
        <f t="shared" si="2"/>
        <v>851335</v>
      </c>
      <c r="Q47">
        <v>5888564</v>
      </c>
      <c r="R47" s="1">
        <f t="shared" si="3"/>
        <v>480.98022598870057</v>
      </c>
      <c r="T47" s="5"/>
      <c r="U47" s="5"/>
    </row>
    <row r="48" spans="1:21">
      <c r="A48">
        <v>43</v>
      </c>
      <c r="B48">
        <v>0</v>
      </c>
      <c r="C48">
        <v>0</v>
      </c>
      <c r="D48">
        <v>1</v>
      </c>
      <c r="E48">
        <v>0</v>
      </c>
      <c r="F48" s="5"/>
      <c r="G48" s="5">
        <v>3</v>
      </c>
      <c r="H48">
        <v>2262</v>
      </c>
      <c r="I48">
        <v>1674</v>
      </c>
      <c r="J48">
        <f t="shared" si="0"/>
        <v>588</v>
      </c>
      <c r="K48">
        <v>160662</v>
      </c>
      <c r="L48">
        <v>925231</v>
      </c>
      <c r="M48">
        <v>144179</v>
      </c>
      <c r="N48">
        <v>783209</v>
      </c>
      <c r="O48" s="10">
        <f t="shared" si="1"/>
        <v>1085893</v>
      </c>
      <c r="P48" s="10">
        <f t="shared" si="2"/>
        <v>927388</v>
      </c>
      <c r="Q48">
        <v>6047069</v>
      </c>
      <c r="R48" s="1">
        <f t="shared" si="3"/>
        <v>553.99522102747915</v>
      </c>
      <c r="T48" s="5"/>
      <c r="U48" s="5"/>
    </row>
    <row r="49" spans="1:21">
      <c r="A49">
        <v>44</v>
      </c>
      <c r="B49">
        <v>0</v>
      </c>
      <c r="C49">
        <v>0</v>
      </c>
      <c r="D49">
        <v>0</v>
      </c>
      <c r="E49">
        <v>1</v>
      </c>
      <c r="F49" s="5"/>
      <c r="G49" s="5">
        <v>4</v>
      </c>
      <c r="H49" s="10">
        <f>$B$134+$B$135*A49+$B$136*B49+$B$137*C49+$B$138*D49</f>
        <v>2107.1066666666666</v>
      </c>
      <c r="I49" s="10">
        <f>I48*1.1</f>
        <v>1841.4</v>
      </c>
      <c r="J49" s="10">
        <f t="shared" ref="J49:J69" si="4">H49-I49</f>
        <v>265.70666666666648</v>
      </c>
      <c r="K49" s="10">
        <f>$B$88+$B$89*A49+$B$90*B49+$B$91*C49+$B$92*D49</f>
        <v>183587.12</v>
      </c>
      <c r="L49" s="10">
        <f>$O$88+$O$89*A49+$O$90*B49+$O$91*C49+$O$92*D49</f>
        <v>702460.36</v>
      </c>
      <c r="M49" s="10">
        <f>$B$112+$B$113*A49+$B$114*B49+C49*$B$115+D49*$B$116</f>
        <v>137616.01333333331</v>
      </c>
      <c r="N49" s="10">
        <f>$N$112+$N$113*A49+$N$114*B49+C49*$N$115+D49*$N$116</f>
        <v>771400.67999999993</v>
      </c>
      <c r="O49" s="10">
        <f t="shared" ref="O49:O69" si="5">K49+L49</f>
        <v>886047.48</v>
      </c>
      <c r="P49" s="10">
        <f>I49*$V$5</f>
        <v>1020126.8000000002</v>
      </c>
      <c r="Q49" s="10">
        <f>Q48+O49-P49</f>
        <v>5912989.6800000006</v>
      </c>
      <c r="R49" s="1"/>
      <c r="T49" s="5"/>
      <c r="U49" s="5"/>
    </row>
    <row r="50" spans="1:21">
      <c r="A50">
        <v>45</v>
      </c>
      <c r="B50">
        <v>1</v>
      </c>
      <c r="C50">
        <v>0</v>
      </c>
      <c r="D50">
        <v>0</v>
      </c>
      <c r="E50">
        <v>0</v>
      </c>
      <c r="F50" s="5">
        <v>2017</v>
      </c>
      <c r="G50" s="5">
        <v>1</v>
      </c>
      <c r="H50" s="10">
        <f t="shared" ref="H50:H69" si="6">$B$134+$B$135*A50+$B$136*B50+$B$137*C50+$B$138*D50</f>
        <v>2139.1527272727276</v>
      </c>
      <c r="I50" s="10">
        <f t="shared" ref="I50" si="7">I49*1.1</f>
        <v>2025.5400000000002</v>
      </c>
      <c r="J50" s="10">
        <f t="shared" si="4"/>
        <v>113.6127272727274</v>
      </c>
      <c r="K50" s="10">
        <f t="shared" ref="K50:K69" si="8">$B$88+$B$89*A50+$B$90*B50+$B$91*C50+$B$92*D50</f>
        <v>190218.64</v>
      </c>
      <c r="L50" s="10">
        <f t="shared" ref="L50:L69" si="9">$O$88+$O$89*A50+$O$90*B50+$O$91*C50+$O$92*D50</f>
        <v>676751.39272727259</v>
      </c>
      <c r="M50" s="10">
        <f t="shared" ref="M50:M69" si="10">$B$112+$B$113*A50+$B$114*B50+C50*$B$115+D50*$B$116</f>
        <v>132911.63272727275</v>
      </c>
      <c r="N50" s="10">
        <f t="shared" ref="N50:N69" si="11">$N$112+$N$113*A50+$N$114*B50+C50*$N$115+D50*$N$116</f>
        <v>665953.26909090905</v>
      </c>
      <c r="O50" s="10">
        <f t="shared" si="5"/>
        <v>866970.0327272726</v>
      </c>
      <c r="P50" s="10">
        <f t="shared" ref="P50:P69" si="12">I50*$V$5</f>
        <v>1122139.4800000002</v>
      </c>
      <c r="Q50" s="10">
        <f t="shared" ref="Q50:Q69" si="13">Q49+O50-P50</f>
        <v>5657820.2327272724</v>
      </c>
      <c r="R50" s="1"/>
      <c r="T50" s="5"/>
      <c r="U50" s="5"/>
    </row>
    <row r="51" spans="1:21">
      <c r="A51">
        <v>46</v>
      </c>
      <c r="B51">
        <v>0</v>
      </c>
      <c r="C51">
        <v>1</v>
      </c>
      <c r="D51">
        <v>0</v>
      </c>
      <c r="E51">
        <v>0</v>
      </c>
      <c r="F51" s="5"/>
      <c r="G51" s="5">
        <v>2</v>
      </c>
      <c r="H51" s="10">
        <f t="shared" si="6"/>
        <v>2141.9709090909091</v>
      </c>
      <c r="I51" s="10">
        <v>2141.9709090909091</v>
      </c>
      <c r="J51" s="10">
        <f t="shared" si="4"/>
        <v>0</v>
      </c>
      <c r="K51" s="10">
        <f t="shared" si="8"/>
        <v>245005.36727272728</v>
      </c>
      <c r="L51" s="10">
        <f t="shared" si="9"/>
        <v>704510.84727272729</v>
      </c>
      <c r="M51" s="10">
        <f t="shared" si="10"/>
        <v>108906.54181818182</v>
      </c>
      <c r="N51" s="10">
        <f t="shared" si="11"/>
        <v>693277.63272727269</v>
      </c>
      <c r="O51" s="10">
        <f t="shared" si="5"/>
        <v>949516.2145454546</v>
      </c>
      <c r="P51" s="10">
        <f t="shared" si="12"/>
        <v>1186641.6472162486</v>
      </c>
      <c r="Q51" s="10">
        <f t="shared" si="13"/>
        <v>5420694.8000564789</v>
      </c>
      <c r="R51" s="1"/>
      <c r="T51" s="5"/>
      <c r="U51" s="5"/>
    </row>
    <row r="52" spans="1:21">
      <c r="A52">
        <v>47</v>
      </c>
      <c r="B52">
        <v>0</v>
      </c>
      <c r="C52">
        <v>0</v>
      </c>
      <c r="D52">
        <v>1</v>
      </c>
      <c r="E52">
        <v>0</v>
      </c>
      <c r="F52" s="5"/>
      <c r="G52" s="5">
        <v>3</v>
      </c>
      <c r="H52" s="10">
        <f t="shared" si="6"/>
        <v>2124.1527272727271</v>
      </c>
      <c r="I52" s="10">
        <v>2124.1527272727271</v>
      </c>
      <c r="J52" s="10">
        <f t="shared" si="4"/>
        <v>0</v>
      </c>
      <c r="K52" s="10">
        <f t="shared" si="8"/>
        <v>219856.82181818181</v>
      </c>
      <c r="L52" s="10">
        <f t="shared" si="9"/>
        <v>782076.66545454541</v>
      </c>
      <c r="M52" s="10">
        <f t="shared" si="10"/>
        <v>154392.90545454546</v>
      </c>
      <c r="N52" s="10">
        <f t="shared" si="11"/>
        <v>771646.81454545457</v>
      </c>
      <c r="O52" s="10">
        <f t="shared" si="5"/>
        <v>1001933.4872727272</v>
      </c>
      <c r="P52" s="10">
        <f t="shared" si="12"/>
        <v>1176770.4596415772</v>
      </c>
      <c r="Q52" s="10">
        <f t="shared" si="13"/>
        <v>5245857.8276876286</v>
      </c>
      <c r="R52" s="1"/>
      <c r="T52" s="5"/>
      <c r="U52" s="5"/>
    </row>
    <row r="53" spans="1:21">
      <c r="A53">
        <v>48</v>
      </c>
      <c r="B53">
        <v>0</v>
      </c>
      <c r="C53">
        <v>0</v>
      </c>
      <c r="D53">
        <v>0</v>
      </c>
      <c r="E53">
        <v>1</v>
      </c>
      <c r="F53" s="5"/>
      <c r="G53" s="5">
        <v>4</v>
      </c>
      <c r="H53" s="10">
        <f t="shared" si="6"/>
        <v>2103.8896969696971</v>
      </c>
      <c r="I53" s="10">
        <v>2103.8896969696971</v>
      </c>
      <c r="J53" s="10">
        <f t="shared" si="4"/>
        <v>0</v>
      </c>
      <c r="K53" s="10">
        <f t="shared" si="8"/>
        <v>194216.65090909091</v>
      </c>
      <c r="L53" s="10">
        <f t="shared" si="9"/>
        <v>722469.15272727259</v>
      </c>
      <c r="M53" s="10">
        <f t="shared" si="10"/>
        <v>139752.27030303029</v>
      </c>
      <c r="N53" s="10">
        <f t="shared" si="11"/>
        <v>797563.69454545458</v>
      </c>
      <c r="O53" s="10">
        <f t="shared" si="5"/>
        <v>916685.80363636347</v>
      </c>
      <c r="P53" s="10">
        <f t="shared" si="12"/>
        <v>1165544.8376901634</v>
      </c>
      <c r="Q53" s="10">
        <f t="shared" si="13"/>
        <v>4996998.7936338289</v>
      </c>
      <c r="R53" s="1"/>
      <c r="T53" s="5"/>
      <c r="U53" s="5"/>
    </row>
    <row r="54" spans="1:21">
      <c r="A54">
        <v>49</v>
      </c>
      <c r="B54">
        <v>1</v>
      </c>
      <c r="C54">
        <v>0</v>
      </c>
      <c r="D54">
        <v>0</v>
      </c>
      <c r="E54">
        <v>0</v>
      </c>
      <c r="F54" s="5">
        <v>2018</v>
      </c>
      <c r="G54" s="5">
        <v>1</v>
      </c>
      <c r="H54" s="10">
        <f t="shared" si="6"/>
        <v>2135.9357575757576</v>
      </c>
      <c r="I54" s="10">
        <v>2135.9357575757576</v>
      </c>
      <c r="J54" s="10">
        <f t="shared" si="4"/>
        <v>0</v>
      </c>
      <c r="K54" s="10">
        <f t="shared" si="8"/>
        <v>200848.1709090909</v>
      </c>
      <c r="L54" s="10">
        <f t="shared" si="9"/>
        <v>696760.18545454531</v>
      </c>
      <c r="M54" s="10">
        <f t="shared" si="10"/>
        <v>135047.88969696971</v>
      </c>
      <c r="N54" s="10">
        <f t="shared" si="11"/>
        <v>692116.28363636357</v>
      </c>
      <c r="O54" s="10">
        <f t="shared" si="5"/>
        <v>897608.35636363621</v>
      </c>
      <c r="P54" s="10">
        <f t="shared" si="12"/>
        <v>1183298.202118678</v>
      </c>
      <c r="Q54" s="10">
        <f t="shared" si="13"/>
        <v>4711308.9478787873</v>
      </c>
      <c r="R54" s="1"/>
      <c r="T54" s="5"/>
      <c r="U54" s="5"/>
    </row>
    <row r="55" spans="1:21">
      <c r="A55">
        <v>50</v>
      </c>
      <c r="B55">
        <v>0</v>
      </c>
      <c r="C55">
        <v>1</v>
      </c>
      <c r="D55">
        <v>0</v>
      </c>
      <c r="E55">
        <v>0</v>
      </c>
      <c r="F55" s="5"/>
      <c r="G55" s="5">
        <v>2</v>
      </c>
      <c r="H55" s="10">
        <f t="shared" si="6"/>
        <v>2138.7539393939396</v>
      </c>
      <c r="I55" s="10">
        <v>2138.7539393939396</v>
      </c>
      <c r="J55" s="10">
        <f t="shared" si="4"/>
        <v>0</v>
      </c>
      <c r="K55" s="10">
        <f t="shared" si="8"/>
        <v>255634.89818181819</v>
      </c>
      <c r="L55" s="10">
        <f t="shared" si="9"/>
        <v>724519.64</v>
      </c>
      <c r="M55" s="10">
        <f t="shared" si="10"/>
        <v>111042.79878787878</v>
      </c>
      <c r="N55" s="10">
        <f t="shared" si="11"/>
        <v>719440.64727272722</v>
      </c>
      <c r="O55" s="10">
        <f t="shared" si="5"/>
        <v>980154.53818181821</v>
      </c>
      <c r="P55" s="10">
        <f t="shared" si="12"/>
        <v>1184859.4613779373</v>
      </c>
      <c r="Q55" s="10">
        <f t="shared" si="13"/>
        <v>4506604.024682668</v>
      </c>
      <c r="T55" s="5"/>
      <c r="U55" s="5"/>
    </row>
    <row r="56" spans="1:21">
      <c r="A56">
        <v>51</v>
      </c>
      <c r="B56">
        <v>0</v>
      </c>
      <c r="C56">
        <v>0</v>
      </c>
      <c r="D56">
        <v>1</v>
      </c>
      <c r="E56">
        <v>0</v>
      </c>
      <c r="F56" s="5"/>
      <c r="G56" s="5">
        <v>3</v>
      </c>
      <c r="H56" s="10">
        <f t="shared" si="6"/>
        <v>2120.9357575757576</v>
      </c>
      <c r="I56" s="10">
        <v>2120.9357575757576</v>
      </c>
      <c r="J56" s="10">
        <f t="shared" si="4"/>
        <v>0</v>
      </c>
      <c r="K56" s="10">
        <f t="shared" si="8"/>
        <v>230486.35272727272</v>
      </c>
      <c r="L56" s="10">
        <f t="shared" si="9"/>
        <v>802085.45818181813</v>
      </c>
      <c r="M56" s="10">
        <f t="shared" si="10"/>
        <v>156529.16242424241</v>
      </c>
      <c r="N56" s="10">
        <f t="shared" si="11"/>
        <v>797809.82909090898</v>
      </c>
      <c r="O56" s="10">
        <f t="shared" si="5"/>
        <v>1032571.8109090908</v>
      </c>
      <c r="P56" s="10">
        <f t="shared" si="12"/>
        <v>1174988.2738032658</v>
      </c>
      <c r="Q56" s="10">
        <f t="shared" si="13"/>
        <v>4364187.5617884928</v>
      </c>
      <c r="T56" s="5"/>
      <c r="U56" s="5"/>
    </row>
    <row r="57" spans="1:21">
      <c r="A57">
        <v>52</v>
      </c>
      <c r="B57">
        <v>0</v>
      </c>
      <c r="C57">
        <v>0</v>
      </c>
      <c r="D57">
        <v>0</v>
      </c>
      <c r="E57">
        <v>1</v>
      </c>
      <c r="F57" s="5"/>
      <c r="G57" s="5">
        <v>4</v>
      </c>
      <c r="H57" s="10">
        <f t="shared" si="6"/>
        <v>2100.6727272727271</v>
      </c>
      <c r="I57" s="10">
        <v>2100.6727272727271</v>
      </c>
      <c r="J57" s="10">
        <f t="shared" si="4"/>
        <v>0</v>
      </c>
      <c r="K57" s="10">
        <f t="shared" si="8"/>
        <v>204846.18181818182</v>
      </c>
      <c r="L57" s="10">
        <f t="shared" si="9"/>
        <v>742477.94545454532</v>
      </c>
      <c r="M57" s="10">
        <f t="shared" si="10"/>
        <v>141888.52727272725</v>
      </c>
      <c r="N57" s="10">
        <f t="shared" si="11"/>
        <v>823726.70909090899</v>
      </c>
      <c r="O57" s="10">
        <f t="shared" si="5"/>
        <v>947324.1272727272</v>
      </c>
      <c r="P57" s="10">
        <f t="shared" si="12"/>
        <v>1163762.651851852</v>
      </c>
      <c r="Q57" s="10">
        <f t="shared" si="13"/>
        <v>4147749.0372093678</v>
      </c>
      <c r="T57" s="5"/>
      <c r="U57" s="5"/>
    </row>
    <row r="58" spans="1:21">
      <c r="A58">
        <v>53</v>
      </c>
      <c r="B58">
        <v>1</v>
      </c>
      <c r="C58">
        <v>0</v>
      </c>
      <c r="D58">
        <v>0</v>
      </c>
      <c r="E58">
        <v>0</v>
      </c>
      <c r="F58" s="5">
        <v>2019</v>
      </c>
      <c r="G58" s="5">
        <v>1</v>
      </c>
      <c r="H58" s="10">
        <f t="shared" si="6"/>
        <v>2132.7187878787881</v>
      </c>
      <c r="I58" s="10">
        <v>2132.7187878787881</v>
      </c>
      <c r="J58" s="10">
        <f t="shared" si="4"/>
        <v>0</v>
      </c>
      <c r="K58" s="10">
        <f t="shared" si="8"/>
        <v>211477.70181818181</v>
      </c>
      <c r="L58" s="10">
        <f t="shared" si="9"/>
        <v>716768.97818181803</v>
      </c>
      <c r="M58" s="10">
        <f t="shared" si="10"/>
        <v>137184.14666666667</v>
      </c>
      <c r="N58" s="10">
        <f t="shared" si="11"/>
        <v>718279.2981818181</v>
      </c>
      <c r="O58" s="10">
        <f t="shared" si="5"/>
        <v>928246.67999999982</v>
      </c>
      <c r="P58" s="10">
        <f t="shared" si="12"/>
        <v>1181516.0162803666</v>
      </c>
      <c r="Q58" s="10">
        <f t="shared" si="13"/>
        <v>3894479.7009290014</v>
      </c>
      <c r="T58" s="5"/>
      <c r="U58" s="5"/>
    </row>
    <row r="59" spans="1:21">
      <c r="A59">
        <v>54</v>
      </c>
      <c r="B59">
        <v>0</v>
      </c>
      <c r="C59">
        <v>1</v>
      </c>
      <c r="D59">
        <v>0</v>
      </c>
      <c r="E59">
        <v>0</v>
      </c>
      <c r="F59" s="5"/>
      <c r="G59" s="5">
        <v>2</v>
      </c>
      <c r="H59" s="10">
        <f t="shared" si="6"/>
        <v>2135.5369696969697</v>
      </c>
      <c r="I59" s="10">
        <v>2135.5369696969697</v>
      </c>
      <c r="J59" s="10">
        <f t="shared" si="4"/>
        <v>0</v>
      </c>
      <c r="K59" s="10">
        <f t="shared" si="8"/>
        <v>266264.42909090914</v>
      </c>
      <c r="L59" s="10">
        <f t="shared" si="9"/>
        <v>744528.43272727274</v>
      </c>
      <c r="M59" s="10">
        <f t="shared" si="10"/>
        <v>113179.05575757574</v>
      </c>
      <c r="N59" s="10">
        <f t="shared" si="11"/>
        <v>745603.66181818175</v>
      </c>
      <c r="O59" s="10">
        <f t="shared" si="5"/>
        <v>1010792.8618181818</v>
      </c>
      <c r="P59" s="10">
        <f t="shared" si="12"/>
        <v>1183077.2755396257</v>
      </c>
      <c r="Q59" s="10">
        <f t="shared" si="13"/>
        <v>3722195.2872075578</v>
      </c>
      <c r="T59" s="5"/>
      <c r="U59" s="5"/>
    </row>
    <row r="60" spans="1:21">
      <c r="A60">
        <v>55</v>
      </c>
      <c r="B60">
        <v>0</v>
      </c>
      <c r="C60">
        <v>0</v>
      </c>
      <c r="D60">
        <v>1</v>
      </c>
      <c r="E60">
        <v>0</v>
      </c>
      <c r="F60" s="5"/>
      <c r="G60" s="5">
        <v>3</v>
      </c>
      <c r="H60" s="10">
        <f t="shared" si="6"/>
        <v>2117.7187878787881</v>
      </c>
      <c r="I60" s="10">
        <v>2117.7187878787881</v>
      </c>
      <c r="J60" s="10">
        <f t="shared" si="4"/>
        <v>0</v>
      </c>
      <c r="K60" s="10">
        <f t="shared" si="8"/>
        <v>241115.88363636361</v>
      </c>
      <c r="L60" s="10">
        <f t="shared" si="9"/>
        <v>822094.25090909086</v>
      </c>
      <c r="M60" s="10">
        <f t="shared" si="10"/>
        <v>158665.41939393937</v>
      </c>
      <c r="N60" s="10">
        <f t="shared" si="11"/>
        <v>823972.84363636363</v>
      </c>
      <c r="O60" s="10">
        <f t="shared" si="5"/>
        <v>1063210.1345454545</v>
      </c>
      <c r="P60" s="10">
        <f t="shared" si="12"/>
        <v>1173206.0879649546</v>
      </c>
      <c r="Q60" s="10">
        <f t="shared" si="13"/>
        <v>3612199.3337880578</v>
      </c>
      <c r="T60" s="5"/>
      <c r="U60" s="5"/>
    </row>
    <row r="61" spans="1:21">
      <c r="A61">
        <v>56</v>
      </c>
      <c r="B61">
        <v>0</v>
      </c>
      <c r="C61">
        <v>0</v>
      </c>
      <c r="D61">
        <v>0</v>
      </c>
      <c r="E61">
        <v>1</v>
      </c>
      <c r="F61" s="5"/>
      <c r="G61" s="5">
        <v>4</v>
      </c>
      <c r="H61" s="10">
        <f t="shared" si="6"/>
        <v>2097.4557575757576</v>
      </c>
      <c r="I61" s="10">
        <v>2097.4557575757576</v>
      </c>
      <c r="J61" s="10">
        <f t="shared" si="4"/>
        <v>0</v>
      </c>
      <c r="K61" s="10">
        <f t="shared" si="8"/>
        <v>215475.71272727271</v>
      </c>
      <c r="L61" s="10">
        <f t="shared" si="9"/>
        <v>762486.73818181804</v>
      </c>
      <c r="M61" s="10">
        <f t="shared" si="10"/>
        <v>144024.78424242424</v>
      </c>
      <c r="N61" s="10">
        <f t="shared" si="11"/>
        <v>849889.72363636363</v>
      </c>
      <c r="O61" s="10">
        <f t="shared" si="5"/>
        <v>977962.45090909069</v>
      </c>
      <c r="P61" s="10">
        <f t="shared" si="12"/>
        <v>1161980.4660135405</v>
      </c>
      <c r="Q61" s="10">
        <f t="shared" si="13"/>
        <v>3428181.3186836084</v>
      </c>
      <c r="T61" s="5"/>
      <c r="U61" s="5"/>
    </row>
    <row r="62" spans="1:21">
      <c r="A62">
        <v>57</v>
      </c>
      <c r="B62">
        <v>1</v>
      </c>
      <c r="C62">
        <v>0</v>
      </c>
      <c r="D62">
        <v>0</v>
      </c>
      <c r="E62">
        <v>0</v>
      </c>
      <c r="F62" s="5">
        <v>2020</v>
      </c>
      <c r="G62" s="5">
        <v>1</v>
      </c>
      <c r="H62" s="10">
        <f t="shared" si="6"/>
        <v>2129.5018181818182</v>
      </c>
      <c r="I62" s="10">
        <v>2129.5018181818182</v>
      </c>
      <c r="J62" s="10">
        <f t="shared" si="4"/>
        <v>0</v>
      </c>
      <c r="K62" s="10">
        <f t="shared" si="8"/>
        <v>222107.23272727273</v>
      </c>
      <c r="L62" s="10">
        <f t="shared" si="9"/>
        <v>736777.77090909076</v>
      </c>
      <c r="M62" s="10">
        <f t="shared" si="10"/>
        <v>139320.40363636363</v>
      </c>
      <c r="N62" s="10">
        <f t="shared" si="11"/>
        <v>744442.31272727274</v>
      </c>
      <c r="O62" s="10">
        <f t="shared" si="5"/>
        <v>958885.00363636343</v>
      </c>
      <c r="P62" s="10">
        <f t="shared" si="12"/>
        <v>1179733.8304420551</v>
      </c>
      <c r="Q62" s="10">
        <f t="shared" si="13"/>
        <v>3207332.4918779163</v>
      </c>
      <c r="T62" s="5"/>
      <c r="U62" s="5"/>
    </row>
    <row r="63" spans="1:21">
      <c r="A63">
        <v>58</v>
      </c>
      <c r="B63">
        <v>0</v>
      </c>
      <c r="C63">
        <v>1</v>
      </c>
      <c r="D63">
        <v>0</v>
      </c>
      <c r="E63">
        <v>0</v>
      </c>
      <c r="F63" s="5"/>
      <c r="G63" s="5">
        <v>2</v>
      </c>
      <c r="H63" s="10">
        <f t="shared" si="6"/>
        <v>2132.3200000000002</v>
      </c>
      <c r="I63" s="10">
        <v>2132.3200000000002</v>
      </c>
      <c r="J63" s="10">
        <f t="shared" si="4"/>
        <v>0</v>
      </c>
      <c r="K63" s="10">
        <f t="shared" si="8"/>
        <v>276893.96000000002</v>
      </c>
      <c r="L63" s="10">
        <f t="shared" si="9"/>
        <v>764537.22545454546</v>
      </c>
      <c r="M63" s="10">
        <f t="shared" si="10"/>
        <v>115315.31272727273</v>
      </c>
      <c r="N63" s="10">
        <f t="shared" si="11"/>
        <v>771766.67636363639</v>
      </c>
      <c r="O63" s="10">
        <f t="shared" si="5"/>
        <v>1041431.1854545455</v>
      </c>
      <c r="P63" s="10">
        <f t="shared" si="12"/>
        <v>1181295.0897013145</v>
      </c>
      <c r="Q63" s="10">
        <f t="shared" si="13"/>
        <v>3067468.5876311474</v>
      </c>
      <c r="T63" s="5"/>
      <c r="U63" s="5"/>
    </row>
    <row r="64" spans="1:21">
      <c r="A64">
        <v>59</v>
      </c>
      <c r="B64">
        <v>0</v>
      </c>
      <c r="C64">
        <v>0</v>
      </c>
      <c r="D64">
        <v>1</v>
      </c>
      <c r="E64">
        <v>0</v>
      </c>
      <c r="F64" s="5"/>
      <c r="G64" s="5">
        <v>3</v>
      </c>
      <c r="H64" s="10">
        <f t="shared" si="6"/>
        <v>2114.5018181818182</v>
      </c>
      <c r="I64" s="10">
        <v>2114.5018181818182</v>
      </c>
      <c r="J64" s="10">
        <f t="shared" si="4"/>
        <v>0</v>
      </c>
      <c r="K64" s="10">
        <f t="shared" si="8"/>
        <v>251745.41454545452</v>
      </c>
      <c r="L64" s="10">
        <f t="shared" si="9"/>
        <v>842103.04363636358</v>
      </c>
      <c r="M64" s="10">
        <f t="shared" si="10"/>
        <v>160801.67636363636</v>
      </c>
      <c r="N64" s="10">
        <f t="shared" si="11"/>
        <v>850135.85818181816</v>
      </c>
      <c r="O64" s="10">
        <f t="shared" si="5"/>
        <v>1093848.458181818</v>
      </c>
      <c r="P64" s="10">
        <f t="shared" si="12"/>
        <v>1171423.9021266429</v>
      </c>
      <c r="Q64" s="10">
        <f t="shared" si="13"/>
        <v>2989893.1436863225</v>
      </c>
      <c r="T64" s="5"/>
      <c r="U64" s="5"/>
    </row>
    <row r="65" spans="1:29">
      <c r="A65">
        <v>60</v>
      </c>
      <c r="B65">
        <v>0</v>
      </c>
      <c r="C65">
        <v>0</v>
      </c>
      <c r="D65">
        <v>0</v>
      </c>
      <c r="E65">
        <v>1</v>
      </c>
      <c r="F65" s="5"/>
      <c r="G65" s="5">
        <v>4</v>
      </c>
      <c r="H65" s="10">
        <f t="shared" si="6"/>
        <v>2094.2387878787881</v>
      </c>
      <c r="I65" s="10">
        <v>2094.2387878787881</v>
      </c>
      <c r="J65" s="10">
        <f t="shared" si="4"/>
        <v>0</v>
      </c>
      <c r="K65" s="10">
        <f t="shared" si="8"/>
        <v>226105.24363636362</v>
      </c>
      <c r="L65" s="10">
        <f t="shared" si="9"/>
        <v>782495.53090909077</v>
      </c>
      <c r="M65" s="10">
        <f t="shared" si="10"/>
        <v>146161.0412121212</v>
      </c>
      <c r="N65" s="10">
        <f t="shared" si="11"/>
        <v>876052.73818181816</v>
      </c>
      <c r="O65" s="10">
        <f t="shared" si="5"/>
        <v>1008600.7745454544</v>
      </c>
      <c r="P65" s="10">
        <f t="shared" si="12"/>
        <v>1160198.2801752293</v>
      </c>
      <c r="Q65" s="10">
        <f t="shared" si="13"/>
        <v>2838295.6380565474</v>
      </c>
      <c r="T65" s="5"/>
      <c r="U65" s="5"/>
    </row>
    <row r="66" spans="1:29">
      <c r="A66">
        <v>61</v>
      </c>
      <c r="B66">
        <v>1</v>
      </c>
      <c r="C66">
        <v>0</v>
      </c>
      <c r="D66">
        <v>0</v>
      </c>
      <c r="E66">
        <v>0</v>
      </c>
      <c r="F66" s="5">
        <v>2021</v>
      </c>
      <c r="G66" s="5">
        <v>1</v>
      </c>
      <c r="H66" s="10">
        <f t="shared" si="6"/>
        <v>2126.2848484848487</v>
      </c>
      <c r="I66" s="10">
        <v>2126.2848484848487</v>
      </c>
      <c r="J66" s="10">
        <f t="shared" si="4"/>
        <v>0</v>
      </c>
      <c r="K66" s="10">
        <f t="shared" si="8"/>
        <v>232736.76363636361</v>
      </c>
      <c r="L66" s="10">
        <f t="shared" si="9"/>
        <v>756786.56363636348</v>
      </c>
      <c r="M66" s="10">
        <f t="shared" si="10"/>
        <v>141456.66060606058</v>
      </c>
      <c r="N66" s="10">
        <f t="shared" si="11"/>
        <v>770605.32727272715</v>
      </c>
      <c r="O66" s="10">
        <f t="shared" si="5"/>
        <v>989523.32727272715</v>
      </c>
      <c r="P66" s="10">
        <f t="shared" si="12"/>
        <v>1177951.6446037437</v>
      </c>
      <c r="Q66" s="10">
        <f t="shared" si="13"/>
        <v>2649867.3207255309</v>
      </c>
      <c r="T66" s="5"/>
      <c r="U66" s="5"/>
    </row>
    <row r="67" spans="1:29">
      <c r="A67">
        <v>62</v>
      </c>
      <c r="B67">
        <v>0</v>
      </c>
      <c r="C67">
        <v>1</v>
      </c>
      <c r="D67">
        <v>0</v>
      </c>
      <c r="E67">
        <v>0</v>
      </c>
      <c r="F67" s="5"/>
      <c r="G67" s="5">
        <v>2</v>
      </c>
      <c r="H67" s="10">
        <f t="shared" si="6"/>
        <v>2129.1030303030302</v>
      </c>
      <c r="I67" s="10">
        <v>2129.1030303030302</v>
      </c>
      <c r="J67" s="10">
        <f t="shared" si="4"/>
        <v>0</v>
      </c>
      <c r="K67" s="10">
        <f t="shared" si="8"/>
        <v>287523.49090909096</v>
      </c>
      <c r="L67" s="10">
        <f t="shared" si="9"/>
        <v>784546.01818181819</v>
      </c>
      <c r="M67" s="10">
        <f t="shared" si="10"/>
        <v>117451.56969696969</v>
      </c>
      <c r="N67" s="10">
        <f t="shared" si="11"/>
        <v>797929.6909090908</v>
      </c>
      <c r="O67" s="10">
        <f t="shared" si="5"/>
        <v>1072069.5090909093</v>
      </c>
      <c r="P67" s="10">
        <f t="shared" si="12"/>
        <v>1179512.9038630028</v>
      </c>
      <c r="Q67" s="10">
        <f t="shared" si="13"/>
        <v>2542423.9259534376</v>
      </c>
      <c r="T67" s="5"/>
      <c r="U67" s="5"/>
    </row>
    <row r="68" spans="1:29">
      <c r="A68">
        <v>63</v>
      </c>
      <c r="B68">
        <v>0</v>
      </c>
      <c r="C68">
        <v>0</v>
      </c>
      <c r="D68">
        <v>1</v>
      </c>
      <c r="E68">
        <v>0</v>
      </c>
      <c r="G68" s="5">
        <v>3</v>
      </c>
      <c r="H68" s="10">
        <f t="shared" si="6"/>
        <v>2111.2848484848487</v>
      </c>
      <c r="I68" s="10">
        <v>2111.2848484848487</v>
      </c>
      <c r="J68" s="10">
        <f t="shared" si="4"/>
        <v>0</v>
      </c>
      <c r="K68" s="10">
        <f t="shared" si="8"/>
        <v>262374.94545454544</v>
      </c>
      <c r="L68" s="10">
        <f t="shared" si="9"/>
        <v>862111.83636363631</v>
      </c>
      <c r="M68" s="10">
        <f t="shared" si="10"/>
        <v>162937.93333333332</v>
      </c>
      <c r="N68" s="10">
        <f t="shared" si="11"/>
        <v>876298.87272727268</v>
      </c>
      <c r="O68" s="10">
        <f t="shared" si="5"/>
        <v>1124486.7818181817</v>
      </c>
      <c r="P68" s="10">
        <f t="shared" si="12"/>
        <v>1169641.7162883317</v>
      </c>
      <c r="Q68" s="10">
        <f t="shared" si="13"/>
        <v>2497268.9914832879</v>
      </c>
    </row>
    <row r="69" spans="1:29">
      <c r="A69">
        <v>64</v>
      </c>
      <c r="B69">
        <v>0</v>
      </c>
      <c r="C69">
        <v>0</v>
      </c>
      <c r="D69">
        <v>0</v>
      </c>
      <c r="E69">
        <v>1</v>
      </c>
      <c r="G69" s="5">
        <v>4</v>
      </c>
      <c r="H69" s="10">
        <f t="shared" si="6"/>
        <v>2091.0218181818182</v>
      </c>
      <c r="I69" s="10">
        <v>2091.0218181818182</v>
      </c>
      <c r="J69" s="10">
        <f t="shared" si="4"/>
        <v>0</v>
      </c>
      <c r="K69" s="10">
        <f t="shared" si="8"/>
        <v>236734.77454545454</v>
      </c>
      <c r="L69" s="10">
        <f t="shared" si="9"/>
        <v>802504.32363636349</v>
      </c>
      <c r="M69" s="10">
        <f t="shared" si="10"/>
        <v>148297.29818181816</v>
      </c>
      <c r="N69" s="10">
        <f t="shared" si="11"/>
        <v>902215.75272727269</v>
      </c>
      <c r="O69" s="10">
        <f t="shared" si="5"/>
        <v>1039239.098181818</v>
      </c>
      <c r="P69" s="10">
        <f t="shared" si="12"/>
        <v>1158416.0943369176</v>
      </c>
      <c r="Q69" s="10">
        <f t="shared" si="13"/>
        <v>2378091.9953281884</v>
      </c>
    </row>
    <row r="72" spans="1:29">
      <c r="A72" t="s">
        <v>9</v>
      </c>
      <c r="N72" t="s">
        <v>9</v>
      </c>
    </row>
    <row r="73" spans="1:29" ht="15.75" thickBot="1">
      <c r="AB73" s="1"/>
      <c r="AC73" s="1"/>
    </row>
    <row r="74" spans="1:29">
      <c r="A74" s="9" t="s">
        <v>10</v>
      </c>
      <c r="B74" s="9"/>
      <c r="N74" s="9" t="s">
        <v>10</v>
      </c>
      <c r="O74" s="9"/>
      <c r="AB74" s="1"/>
      <c r="AC74" s="1"/>
    </row>
    <row r="75" spans="1:29">
      <c r="A75" s="6" t="s">
        <v>11</v>
      </c>
      <c r="B75" s="6">
        <v>0.32633035532769722</v>
      </c>
      <c r="N75" s="6" t="s">
        <v>11</v>
      </c>
      <c r="O75" s="6">
        <v>0.66288483387364794</v>
      </c>
      <c r="AB75" s="1"/>
      <c r="AC75" s="1"/>
    </row>
    <row r="76" spans="1:29">
      <c r="A76" s="6" t="s">
        <v>12</v>
      </c>
      <c r="B76" s="6">
        <v>0.10649150080830114</v>
      </c>
      <c r="N76" s="6" t="s">
        <v>12</v>
      </c>
      <c r="O76" s="6">
        <v>0.43941630297969386</v>
      </c>
      <c r="AB76" s="1"/>
      <c r="AC76" s="1"/>
    </row>
    <row r="77" spans="1:29">
      <c r="A77" s="6" t="s">
        <v>13</v>
      </c>
      <c r="B77" s="6">
        <v>1.2437974577596001E-2</v>
      </c>
      <c r="N77" s="6" t="s">
        <v>13</v>
      </c>
      <c r="O77" s="6">
        <v>0.38040749276703001</v>
      </c>
      <c r="AB77" s="1"/>
      <c r="AC77" s="1"/>
    </row>
    <row r="78" spans="1:29">
      <c r="A78" s="6" t="s">
        <v>14</v>
      </c>
      <c r="B78" s="6">
        <v>124155.80591742908</v>
      </c>
      <c r="N78" s="6" t="s">
        <v>14</v>
      </c>
      <c r="O78" s="6">
        <v>88117.08272268415</v>
      </c>
      <c r="AB78" s="1"/>
      <c r="AC78" s="1"/>
    </row>
    <row r="79" spans="1:29" ht="15.75" thickBot="1">
      <c r="A79" s="7" t="s">
        <v>15</v>
      </c>
      <c r="B79" s="7">
        <v>43</v>
      </c>
      <c r="N79" s="7" t="s">
        <v>15</v>
      </c>
      <c r="O79" s="7">
        <v>43</v>
      </c>
      <c r="AB79" s="1"/>
      <c r="AC79" s="1"/>
    </row>
    <row r="80" spans="1:29">
      <c r="AB80" s="1"/>
      <c r="AC80" s="1"/>
    </row>
    <row r="81" spans="1:29" ht="15.75" thickBot="1">
      <c r="A81" t="s">
        <v>16</v>
      </c>
      <c r="N81" t="s">
        <v>16</v>
      </c>
      <c r="AB81" s="1"/>
      <c r="AC81" s="1"/>
    </row>
    <row r="82" spans="1:29">
      <c r="A82" s="8"/>
      <c r="B82" s="8" t="s">
        <v>21</v>
      </c>
      <c r="C82" s="8" t="s">
        <v>22</v>
      </c>
      <c r="D82" s="8" t="s">
        <v>23</v>
      </c>
      <c r="E82" s="8" t="s">
        <v>24</v>
      </c>
      <c r="F82" s="8" t="s">
        <v>25</v>
      </c>
      <c r="J82" s="11"/>
      <c r="K82" s="1"/>
      <c r="L82" s="1"/>
      <c r="M82" s="1"/>
      <c r="N82" s="8"/>
      <c r="O82" s="8" t="s">
        <v>21</v>
      </c>
      <c r="P82" s="8" t="s">
        <v>22</v>
      </c>
      <c r="Q82" s="8" t="s">
        <v>23</v>
      </c>
      <c r="R82" s="8" t="s">
        <v>24</v>
      </c>
      <c r="S82" s="8" t="s">
        <v>25</v>
      </c>
      <c r="AB82" s="1"/>
      <c r="AC82" s="1"/>
    </row>
    <row r="83" spans="1:29">
      <c r="A83" s="6" t="s">
        <v>17</v>
      </c>
      <c r="B83" s="6">
        <v>4</v>
      </c>
      <c r="C83" s="6">
        <v>69812617764.82959</v>
      </c>
      <c r="D83" s="6">
        <v>17453154441.207397</v>
      </c>
      <c r="E83" s="6">
        <v>1.1322435752922939</v>
      </c>
      <c r="F83" s="6">
        <v>0.3559277486385356</v>
      </c>
      <c r="J83" s="6"/>
      <c r="K83" s="1"/>
      <c r="L83" s="1"/>
      <c r="M83" s="1"/>
      <c r="N83" s="6" t="s">
        <v>17</v>
      </c>
      <c r="O83" s="6">
        <v>4</v>
      </c>
      <c r="P83" s="6">
        <v>231280767716.85828</v>
      </c>
      <c r="Q83" s="6">
        <v>57820191929.214569</v>
      </c>
      <c r="R83" s="6">
        <v>7.4466219772279247</v>
      </c>
      <c r="S83" s="6">
        <v>1.5664977377977761E-4</v>
      </c>
      <c r="AB83" s="1"/>
      <c r="AC83" s="1"/>
    </row>
    <row r="84" spans="1:29">
      <c r="A84" s="6" t="s">
        <v>18</v>
      </c>
      <c r="B84" s="6">
        <v>38</v>
      </c>
      <c r="C84" s="6">
        <v>585757237434.24011</v>
      </c>
      <c r="D84" s="6">
        <v>15414664143.006319</v>
      </c>
      <c r="E84" s="6"/>
      <c r="F84" s="6"/>
      <c r="J84" s="6"/>
      <c r="K84" s="1"/>
      <c r="L84" s="1"/>
      <c r="M84" s="1"/>
      <c r="N84" s="6" t="s">
        <v>18</v>
      </c>
      <c r="O84" s="6">
        <v>38</v>
      </c>
      <c r="P84" s="6">
        <v>295055570167.14172</v>
      </c>
      <c r="Q84" s="6">
        <v>7764620267.5563612</v>
      </c>
      <c r="R84" s="6"/>
      <c r="S84" s="6"/>
      <c r="AB84" s="1"/>
      <c r="AC84" s="1"/>
    </row>
    <row r="85" spans="1:29" ht="15.75" thickBot="1">
      <c r="A85" s="7" t="s">
        <v>19</v>
      </c>
      <c r="B85" s="7">
        <v>42</v>
      </c>
      <c r="C85" s="7">
        <v>655569855199.0697</v>
      </c>
      <c r="D85" s="7"/>
      <c r="E85" s="7"/>
      <c r="F85" s="7"/>
      <c r="J85" s="6"/>
      <c r="K85" s="1"/>
      <c r="L85" s="1"/>
      <c r="M85" s="1"/>
      <c r="N85" s="7" t="s">
        <v>19</v>
      </c>
      <c r="O85" s="7">
        <v>42</v>
      </c>
      <c r="P85" s="7">
        <v>526336337884</v>
      </c>
      <c r="Q85" s="7"/>
      <c r="R85" s="7"/>
      <c r="S85" s="7"/>
      <c r="AB85" s="1"/>
      <c r="AC85" s="1"/>
    </row>
    <row r="86" spans="1:29" ht="15.75" thickBot="1">
      <c r="J86" s="1"/>
      <c r="K86" s="1"/>
      <c r="L86" s="1"/>
      <c r="M86" s="1"/>
      <c r="AB86" s="1"/>
      <c r="AC86" s="1"/>
    </row>
    <row r="87" spans="1:29">
      <c r="A87" s="8"/>
      <c r="B87" s="8" t="s">
        <v>26</v>
      </c>
      <c r="C87" s="8" t="s">
        <v>14</v>
      </c>
      <c r="D87" s="8" t="s">
        <v>27</v>
      </c>
      <c r="E87" s="8" t="s">
        <v>28</v>
      </c>
      <c r="F87" s="8" t="s">
        <v>29</v>
      </c>
      <c r="G87" s="8" t="s">
        <v>30</v>
      </c>
      <c r="H87" s="8" t="s">
        <v>31</v>
      </c>
      <c r="I87" s="8" t="s">
        <v>32</v>
      </c>
      <c r="J87" s="11"/>
      <c r="K87" s="11"/>
      <c r="L87" s="11"/>
      <c r="M87" s="11"/>
      <c r="N87" s="8"/>
      <c r="O87" s="8" t="s">
        <v>26</v>
      </c>
      <c r="P87" s="8" t="s">
        <v>14</v>
      </c>
      <c r="Q87" s="8" t="s">
        <v>27</v>
      </c>
      <c r="R87" s="8" t="s">
        <v>28</v>
      </c>
      <c r="S87" s="8" t="s">
        <v>29</v>
      </c>
      <c r="T87" s="8" t="s">
        <v>30</v>
      </c>
      <c r="U87" s="8" t="s">
        <v>31</v>
      </c>
      <c r="V87" s="8" t="s">
        <v>32</v>
      </c>
      <c r="AB87" s="1"/>
      <c r="AC87" s="1"/>
    </row>
    <row r="88" spans="1:29">
      <c r="A88" s="6" t="s">
        <v>20</v>
      </c>
      <c r="B88" s="6">
        <v>66662.280000000028</v>
      </c>
      <c r="C88" s="6">
        <v>51690.183962925628</v>
      </c>
      <c r="D88" s="6">
        <v>1.2896506626444397</v>
      </c>
      <c r="E88" s="6">
        <v>0.20496619839649236</v>
      </c>
      <c r="F88" s="6">
        <v>-37979.026746082731</v>
      </c>
      <c r="G88" s="6">
        <v>171303.58674608279</v>
      </c>
      <c r="H88" s="6">
        <v>-37979.026746082731</v>
      </c>
      <c r="I88" s="6">
        <v>171303.58674608279</v>
      </c>
      <c r="J88" s="6"/>
      <c r="K88" s="6"/>
      <c r="L88" s="6"/>
      <c r="M88" s="6"/>
      <c r="N88" s="6" t="s">
        <v>20</v>
      </c>
      <c r="O88" s="6">
        <v>482363.64</v>
      </c>
      <c r="P88" s="6">
        <v>36686.067015191227</v>
      </c>
      <c r="Q88" s="6">
        <v>13.148415168087096</v>
      </c>
      <c r="R88" s="6">
        <v>1.02132494242444E-15</v>
      </c>
      <c r="S88" s="6">
        <v>408096.58003756346</v>
      </c>
      <c r="T88" s="6">
        <v>556630.69996243657</v>
      </c>
      <c r="U88" s="6">
        <v>408096.58003756346</v>
      </c>
      <c r="V88" s="6">
        <v>556630.69996243657</v>
      </c>
      <c r="AB88" s="1"/>
      <c r="AC88" s="1"/>
    </row>
    <row r="89" spans="1:29">
      <c r="A89" s="6" t="s">
        <v>8</v>
      </c>
      <c r="B89" s="6">
        <v>2657.3827272727267</v>
      </c>
      <c r="C89" s="6">
        <v>1528.2523264117008</v>
      </c>
      <c r="D89" s="6">
        <v>1.7388376784036681</v>
      </c>
      <c r="E89" s="6">
        <v>9.0160237196471704E-2</v>
      </c>
      <c r="F89" s="6">
        <v>-436.40236330001153</v>
      </c>
      <c r="G89" s="6">
        <v>5751.1678178454649</v>
      </c>
      <c r="H89" s="6">
        <v>-436.40236330001153</v>
      </c>
      <c r="I89" s="6">
        <v>5751.1678178454649</v>
      </c>
      <c r="J89" s="6"/>
      <c r="K89" s="6"/>
      <c r="L89" s="6"/>
      <c r="M89" s="6"/>
      <c r="N89" s="6" t="s">
        <v>8</v>
      </c>
      <c r="O89" s="6">
        <v>5002.1981818181803</v>
      </c>
      <c r="P89" s="6">
        <v>1084.6463093084392</v>
      </c>
      <c r="Q89" s="6">
        <v>4.6118242775449421</v>
      </c>
      <c r="R89" s="6">
        <v>4.4282285671524577E-5</v>
      </c>
      <c r="S89" s="6">
        <v>2806.4465233455185</v>
      </c>
      <c r="T89" s="6">
        <v>7197.9498402908421</v>
      </c>
      <c r="U89" s="6">
        <v>2806.4465233455185</v>
      </c>
      <c r="V89" s="6">
        <v>7197.9498402908421</v>
      </c>
      <c r="AB89" s="1"/>
      <c r="AC89" s="1"/>
    </row>
    <row r="90" spans="1:29">
      <c r="A90" s="6" t="s">
        <v>33</v>
      </c>
      <c r="B90" s="6">
        <v>3974.137272727256</v>
      </c>
      <c r="C90" s="6">
        <v>54269.09869698852</v>
      </c>
      <c r="D90" s="6">
        <v>7.3230205920994731E-2</v>
      </c>
      <c r="E90" s="6">
        <v>0.94200704594110241</v>
      </c>
      <c r="F90" s="6">
        <v>-105887.90941021901</v>
      </c>
      <c r="G90" s="6">
        <v>113836.18395567352</v>
      </c>
      <c r="H90" s="6">
        <v>-105887.90941021901</v>
      </c>
      <c r="I90" s="6">
        <v>113836.18395567352</v>
      </c>
      <c r="J90" s="1"/>
      <c r="K90" s="1"/>
      <c r="L90" s="1"/>
      <c r="M90" s="1"/>
      <c r="N90" s="6" t="s">
        <v>33</v>
      </c>
      <c r="O90" s="6">
        <v>-30711.165454545466</v>
      </c>
      <c r="P90" s="6">
        <v>38516.399807741429</v>
      </c>
      <c r="Q90" s="6">
        <v>-0.79735296153958846</v>
      </c>
      <c r="R90" s="6">
        <v>0.4302004012506383</v>
      </c>
      <c r="S90" s="6">
        <v>-108683.54044023735</v>
      </c>
      <c r="T90" s="6">
        <v>47261.209531146422</v>
      </c>
      <c r="U90" s="6">
        <v>-108683.54044023735</v>
      </c>
      <c r="V90" s="6">
        <v>47261.209531146422</v>
      </c>
      <c r="AB90" s="1"/>
      <c r="AC90" s="1"/>
    </row>
    <row r="91" spans="1:29">
      <c r="A91" s="6" t="s">
        <v>34</v>
      </c>
      <c r="B91" s="6">
        <v>56103.481818181848</v>
      </c>
      <c r="C91" s="6">
        <v>54247.576150555316</v>
      </c>
      <c r="D91" s="6">
        <v>1.0342117712775916</v>
      </c>
      <c r="E91" s="6">
        <v>0.30757437831409723</v>
      </c>
      <c r="F91" s="6">
        <v>-53714.994747372526</v>
      </c>
      <c r="G91" s="6">
        <v>165921.95838373623</v>
      </c>
      <c r="H91" s="6">
        <v>-53714.994747372526</v>
      </c>
      <c r="I91" s="6">
        <v>165921.95838373623</v>
      </c>
      <c r="N91" s="6" t="s">
        <v>34</v>
      </c>
      <c r="O91" s="6">
        <v>-7953.9090909090919</v>
      </c>
      <c r="P91" s="6">
        <v>38501.12461387962</v>
      </c>
      <c r="Q91" s="6">
        <v>-0.20658900670246175</v>
      </c>
      <c r="R91" s="6">
        <v>0.83743382143937051</v>
      </c>
      <c r="S91" s="6">
        <v>-85895.361063294506</v>
      </c>
      <c r="T91" s="6">
        <v>69987.542881476329</v>
      </c>
      <c r="U91" s="6">
        <v>-85895.361063294506</v>
      </c>
      <c r="V91" s="6">
        <v>69987.542881476329</v>
      </c>
      <c r="AB91" s="1"/>
      <c r="AC91" s="1"/>
    </row>
    <row r="92" spans="1:29" ht="15.75" thickBot="1">
      <c r="A92" s="7" t="s">
        <v>35</v>
      </c>
      <c r="B92" s="7">
        <v>28297.553636363631</v>
      </c>
      <c r="C92" s="7">
        <v>54269.098696988505</v>
      </c>
      <c r="D92" s="7">
        <v>0.5214303225185849</v>
      </c>
      <c r="E92" s="7">
        <v>0.60509295556931897</v>
      </c>
      <c r="F92" s="7">
        <v>-81564.493046582604</v>
      </c>
      <c r="G92" s="7">
        <v>138159.60031930986</v>
      </c>
      <c r="H92" s="7">
        <v>-81564.493046582604</v>
      </c>
      <c r="I92" s="7">
        <v>138159.60031930986</v>
      </c>
      <c r="N92" s="7" t="s">
        <v>35</v>
      </c>
      <c r="O92" s="7">
        <v>64609.710909090893</v>
      </c>
      <c r="P92" s="7">
        <v>38516.399807741422</v>
      </c>
      <c r="Q92" s="7">
        <v>1.6774597634149848</v>
      </c>
      <c r="R92" s="7">
        <v>0.10166073996873246</v>
      </c>
      <c r="S92" s="7">
        <v>-13362.66407660098</v>
      </c>
      <c r="T92" s="7">
        <v>142582.08589478277</v>
      </c>
      <c r="U92" s="7">
        <v>-13362.66407660098</v>
      </c>
      <c r="V92" s="7">
        <v>142582.08589478277</v>
      </c>
      <c r="AB92" s="1"/>
      <c r="AC92" s="1"/>
    </row>
    <row r="93" spans="1:29">
      <c r="AB93" s="1"/>
      <c r="AC93" s="1"/>
    </row>
    <row r="94" spans="1:29">
      <c r="AB94" s="1"/>
      <c r="AC94" s="1"/>
    </row>
    <row r="95" spans="1:29">
      <c r="AB95" s="1"/>
      <c r="AC95" s="1"/>
    </row>
    <row r="96" spans="1:29">
      <c r="A96" t="s">
        <v>9</v>
      </c>
      <c r="M96" t="s">
        <v>9</v>
      </c>
      <c r="V96" s="1"/>
      <c r="AB96" s="1"/>
      <c r="AC96" s="1"/>
    </row>
    <row r="97" spans="1:29" ht="15.75" thickBot="1">
      <c r="V97" s="1"/>
      <c r="AB97" s="1"/>
      <c r="AC97" s="1"/>
    </row>
    <row r="98" spans="1:29">
      <c r="A98" s="9" t="s">
        <v>10</v>
      </c>
      <c r="B98" s="9"/>
      <c r="M98" s="9" t="s">
        <v>10</v>
      </c>
      <c r="N98" s="9"/>
      <c r="V98" s="1"/>
      <c r="AB98" s="1"/>
      <c r="AC98" s="1"/>
    </row>
    <row r="99" spans="1:29">
      <c r="A99" s="6" t="s">
        <v>11</v>
      </c>
      <c r="B99" s="6">
        <v>0.85348346728532931</v>
      </c>
      <c r="M99" s="6" t="s">
        <v>11</v>
      </c>
      <c r="N99" s="6">
        <v>0.67792183760558289</v>
      </c>
      <c r="V99" s="1"/>
      <c r="AB99" s="1"/>
      <c r="AC99" s="1"/>
    </row>
    <row r="100" spans="1:29">
      <c r="A100" s="6" t="s">
        <v>12</v>
      </c>
      <c r="B100" s="6">
        <v>0.7284340289293878</v>
      </c>
      <c r="M100" s="6" t="s">
        <v>12</v>
      </c>
      <c r="N100" s="6">
        <v>0.45957801790253028</v>
      </c>
      <c r="V100" s="1"/>
      <c r="AB100" s="1"/>
      <c r="AC100" s="1"/>
    </row>
    <row r="101" spans="1:29">
      <c r="A101" s="6" t="s">
        <v>13</v>
      </c>
      <c r="B101" s="6">
        <v>0.69984813723774442</v>
      </c>
      <c r="M101" s="6" t="s">
        <v>13</v>
      </c>
      <c r="N101" s="6">
        <v>0.40269149347121774</v>
      </c>
      <c r="V101" s="1"/>
      <c r="AB101" s="1"/>
      <c r="AC101" s="1"/>
    </row>
    <row r="102" spans="1:29">
      <c r="A102" s="6" t="s">
        <v>14</v>
      </c>
      <c r="B102" s="6">
        <v>11555.010800304408</v>
      </c>
      <c r="M102" s="6" t="s">
        <v>14</v>
      </c>
      <c r="N102" s="6">
        <v>109971.84298801434</v>
      </c>
    </row>
    <row r="103" spans="1:29" ht="15.75" thickBot="1">
      <c r="A103" s="7" t="s">
        <v>15</v>
      </c>
      <c r="B103" s="7">
        <v>43</v>
      </c>
      <c r="M103" s="7" t="s">
        <v>15</v>
      </c>
      <c r="N103" s="7">
        <v>43</v>
      </c>
    </row>
    <row r="105" spans="1:29" ht="15.75" thickBot="1">
      <c r="A105" t="s">
        <v>16</v>
      </c>
      <c r="M105" t="s">
        <v>16</v>
      </c>
    </row>
    <row r="106" spans="1:29">
      <c r="A106" s="8"/>
      <c r="B106" s="8" t="s">
        <v>21</v>
      </c>
      <c r="C106" s="8" t="s">
        <v>22</v>
      </c>
      <c r="D106" s="8" t="s">
        <v>23</v>
      </c>
      <c r="E106" s="8" t="s">
        <v>24</v>
      </c>
      <c r="F106" s="8" t="s">
        <v>25</v>
      </c>
      <c r="M106" s="8"/>
      <c r="N106" s="8" t="s">
        <v>21</v>
      </c>
      <c r="O106" s="8" t="s">
        <v>22</v>
      </c>
      <c r="P106" s="8" t="s">
        <v>23</v>
      </c>
      <c r="Q106" s="8" t="s">
        <v>24</v>
      </c>
      <c r="R106" s="8" t="s">
        <v>25</v>
      </c>
    </row>
    <row r="107" spans="1:29">
      <c r="A107" s="6" t="s">
        <v>17</v>
      </c>
      <c r="B107" s="6">
        <v>4</v>
      </c>
      <c r="C107" s="6">
        <v>13609406451.01215</v>
      </c>
      <c r="D107" s="6">
        <v>3402351612.7530375</v>
      </c>
      <c r="E107" s="6">
        <v>25.482291641870781</v>
      </c>
      <c r="F107" s="6">
        <v>2.6005951639283809E-10</v>
      </c>
      <c r="M107" s="6" t="s">
        <v>17</v>
      </c>
      <c r="N107" s="6">
        <v>4</v>
      </c>
      <c r="O107" s="6">
        <v>390816458619.56061</v>
      </c>
      <c r="P107" s="6">
        <v>97704114654.890152</v>
      </c>
      <c r="Q107" s="6">
        <v>8.0788556252447066</v>
      </c>
      <c r="R107" s="6">
        <v>8.1307091510006237E-5</v>
      </c>
    </row>
    <row r="108" spans="1:29">
      <c r="A108" s="6" t="s">
        <v>18</v>
      </c>
      <c r="B108" s="6">
        <v>38</v>
      </c>
      <c r="C108" s="6">
        <v>5073694434.6157579</v>
      </c>
      <c r="D108" s="6">
        <v>133518274.59515153</v>
      </c>
      <c r="E108" s="6"/>
      <c r="F108" s="6"/>
      <c r="M108" s="6" t="s">
        <v>18</v>
      </c>
      <c r="N108" s="6">
        <v>38</v>
      </c>
      <c r="O108" s="6">
        <v>459564637506.85822</v>
      </c>
      <c r="P108" s="6">
        <v>12093806250.180479</v>
      </c>
      <c r="Q108" s="6"/>
      <c r="R108" s="6"/>
    </row>
    <row r="109" spans="1:29" ht="15.75" thickBot="1">
      <c r="A109" s="7" t="s">
        <v>19</v>
      </c>
      <c r="B109" s="7">
        <v>42</v>
      </c>
      <c r="C109" s="7">
        <v>18683100885.627907</v>
      </c>
      <c r="D109" s="7"/>
      <c r="E109" s="7"/>
      <c r="F109" s="7"/>
      <c r="M109" s="7" t="s">
        <v>19</v>
      </c>
      <c r="N109" s="7">
        <v>42</v>
      </c>
      <c r="O109" s="7">
        <v>850381096126.41882</v>
      </c>
      <c r="P109" s="7"/>
      <c r="Q109" s="7"/>
      <c r="R109" s="7"/>
    </row>
    <row r="110" spans="1:29" ht="15.75" thickBot="1"/>
    <row r="111" spans="1:29">
      <c r="A111" s="8"/>
      <c r="B111" s="8" t="s">
        <v>26</v>
      </c>
      <c r="C111" s="8" t="s">
        <v>14</v>
      </c>
      <c r="D111" s="8" t="s">
        <v>27</v>
      </c>
      <c r="E111" s="8" t="s">
        <v>28</v>
      </c>
      <c r="F111" s="8" t="s">
        <v>29</v>
      </c>
      <c r="G111" s="8" t="s">
        <v>30</v>
      </c>
      <c r="H111" s="8" t="s">
        <v>31</v>
      </c>
      <c r="I111" s="8" t="s">
        <v>32</v>
      </c>
      <c r="M111" s="8"/>
      <c r="N111" s="8" t="s">
        <v>26</v>
      </c>
      <c r="O111" s="8" t="s">
        <v>14</v>
      </c>
      <c r="P111" s="8" t="s">
        <v>27</v>
      </c>
      <c r="Q111" s="8" t="s">
        <v>28</v>
      </c>
      <c r="R111" s="8" t="s">
        <v>29</v>
      </c>
      <c r="S111" s="8" t="s">
        <v>30</v>
      </c>
      <c r="T111" s="8" t="s">
        <v>31</v>
      </c>
      <c r="U111" s="8" t="s">
        <v>32</v>
      </c>
    </row>
    <row r="112" spans="1:29">
      <c r="A112" s="6" t="s">
        <v>20</v>
      </c>
      <c r="B112" s="6">
        <v>114117.18666666666</v>
      </c>
      <c r="C112" s="6">
        <v>4810.7346212915254</v>
      </c>
      <c r="D112" s="6">
        <v>23.721363918434129</v>
      </c>
      <c r="E112" s="6">
        <v>2.2080150095296928E-24</v>
      </c>
      <c r="F112" s="6">
        <v>104378.36357519483</v>
      </c>
      <c r="G112" s="6">
        <v>123856.00975813849</v>
      </c>
      <c r="H112" s="6">
        <v>104378.36357519483</v>
      </c>
      <c r="I112" s="6">
        <v>123856.00975813849</v>
      </c>
      <c r="M112" s="6" t="s">
        <v>20</v>
      </c>
      <c r="N112" s="6">
        <v>483607.51999999996</v>
      </c>
      <c r="O112" s="6">
        <v>45784.929289355496</v>
      </c>
      <c r="P112" s="6">
        <v>10.562591828932529</v>
      </c>
      <c r="Q112" s="6">
        <v>7.2970696847262509E-13</v>
      </c>
      <c r="R112" s="6">
        <v>390920.77635150647</v>
      </c>
      <c r="S112" s="6">
        <v>576294.26364849345</v>
      </c>
      <c r="T112" s="6">
        <v>390920.77635150647</v>
      </c>
      <c r="U112" s="6">
        <v>576294.26364849345</v>
      </c>
    </row>
    <row r="113" spans="1:21">
      <c r="A113" s="6" t="s">
        <v>8</v>
      </c>
      <c r="B113" s="6">
        <v>534.06424242424225</v>
      </c>
      <c r="C113" s="6">
        <v>142.23235076917624</v>
      </c>
      <c r="D113" s="6">
        <v>3.7548717962972846</v>
      </c>
      <c r="E113" s="6">
        <v>5.8011583275375026E-4</v>
      </c>
      <c r="F113" s="6">
        <v>246.12990160764167</v>
      </c>
      <c r="G113" s="6">
        <v>821.99858324084289</v>
      </c>
      <c r="H113" s="6">
        <v>246.12990160764167</v>
      </c>
      <c r="I113" s="6">
        <v>821.99858324084289</v>
      </c>
      <c r="M113" s="6" t="s">
        <v>8</v>
      </c>
      <c r="N113" s="6">
        <v>6540.7536363636364</v>
      </c>
      <c r="O113" s="6">
        <v>1353.6598119139762</v>
      </c>
      <c r="P113" s="6">
        <v>4.8319035394243457</v>
      </c>
      <c r="Q113" s="6">
        <v>2.2414196357735636E-5</v>
      </c>
      <c r="R113" s="6">
        <v>3800.4126132028077</v>
      </c>
      <c r="S113" s="6">
        <v>9281.0946595244641</v>
      </c>
      <c r="T113" s="6">
        <v>3800.4126132028077</v>
      </c>
      <c r="U113" s="6">
        <v>9281.0946595244641</v>
      </c>
    </row>
    <row r="114" spans="1:21">
      <c r="A114" s="6" t="s">
        <v>33</v>
      </c>
      <c r="B114" s="6">
        <v>-5238.4448484848399</v>
      </c>
      <c r="C114" s="6">
        <v>5050.7506832466088</v>
      </c>
      <c r="D114" s="6">
        <v>-1.0371616373504269</v>
      </c>
      <c r="E114" s="6">
        <v>0.30621561004688364</v>
      </c>
      <c r="F114" s="6">
        <v>-15463.155055023672</v>
      </c>
      <c r="G114" s="6">
        <v>4986.2653580539918</v>
      </c>
      <c r="H114" s="6">
        <v>-15463.155055023672</v>
      </c>
      <c r="I114" s="6">
        <v>4986.2653580539918</v>
      </c>
      <c r="M114" s="6" t="s">
        <v>33</v>
      </c>
      <c r="N114" s="6">
        <v>-111988.16454545454</v>
      </c>
      <c r="O114" s="6">
        <v>48069.220419505749</v>
      </c>
      <c r="P114" s="6">
        <v>-2.3297270804086407</v>
      </c>
      <c r="Q114" s="6">
        <v>2.5233356567519582E-2</v>
      </c>
      <c r="R114" s="6">
        <v>-209299.21382650008</v>
      </c>
      <c r="S114" s="6">
        <v>-14677.115264408989</v>
      </c>
      <c r="T114" s="6">
        <v>-209299.21382650008</v>
      </c>
      <c r="U114" s="6">
        <v>-14677.115264408989</v>
      </c>
    </row>
    <row r="115" spans="1:21">
      <c r="A115" s="6" t="s">
        <v>34</v>
      </c>
      <c r="B115" s="6">
        <v>-29777.599999999991</v>
      </c>
      <c r="C115" s="6">
        <v>5048.74760932954</v>
      </c>
      <c r="D115" s="6">
        <v>-5.8980171528032423</v>
      </c>
      <c r="E115" s="6">
        <v>7.8567885761975878E-7</v>
      </c>
      <c r="F115" s="6">
        <v>-39998.255195391226</v>
      </c>
      <c r="G115" s="6">
        <v>-19556.944804608756</v>
      </c>
      <c r="H115" s="6">
        <v>-39998.255195391226</v>
      </c>
      <c r="I115" s="6">
        <v>-19556.944804608756</v>
      </c>
      <c r="M115" s="6" t="s">
        <v>34</v>
      </c>
      <c r="N115" s="6">
        <v>-91204.554545454535</v>
      </c>
      <c r="O115" s="6">
        <v>48050.156678752224</v>
      </c>
      <c r="P115" s="6">
        <v>-1.8981114911907286</v>
      </c>
      <c r="Q115" s="6">
        <v>6.5296605519049686E-2</v>
      </c>
      <c r="R115" s="6">
        <v>-188477.01130097633</v>
      </c>
      <c r="S115" s="6">
        <v>6067.9022100672446</v>
      </c>
      <c r="T115" s="6">
        <v>-188477.01130097633</v>
      </c>
      <c r="U115" s="6">
        <v>6067.9022100672446</v>
      </c>
    </row>
    <row r="116" spans="1:21" ht="15.75" thickBot="1">
      <c r="A116" s="7" t="s">
        <v>35</v>
      </c>
      <c r="B116" s="7">
        <v>15174.699393939407</v>
      </c>
      <c r="C116" s="7">
        <v>5050.750683246607</v>
      </c>
      <c r="D116" s="7">
        <v>3.00444435799891</v>
      </c>
      <c r="E116" s="7">
        <v>4.6908232454307168E-3</v>
      </c>
      <c r="F116" s="7">
        <v>4949.9891874005789</v>
      </c>
      <c r="G116" s="7">
        <v>25399.409600478233</v>
      </c>
      <c r="H116" s="7">
        <v>4949.9891874005789</v>
      </c>
      <c r="I116" s="7">
        <v>25399.409600478233</v>
      </c>
      <c r="M116" s="7" t="s">
        <v>35</v>
      </c>
      <c r="N116" s="7">
        <v>-19376.126363636333</v>
      </c>
      <c r="O116" s="7">
        <v>48069.220419505742</v>
      </c>
      <c r="P116" s="7">
        <v>-0.40308800921959204</v>
      </c>
      <c r="Q116" s="7">
        <v>0.6891425194495342</v>
      </c>
      <c r="R116" s="7">
        <v>-116687.17564468186</v>
      </c>
      <c r="S116" s="7">
        <v>77934.922917409203</v>
      </c>
      <c r="T116" s="7">
        <v>-116687.17564468186</v>
      </c>
      <c r="U116" s="7">
        <v>77934.922917409203</v>
      </c>
    </row>
    <row r="118" spans="1:21">
      <c r="A118" t="s">
        <v>9</v>
      </c>
      <c r="M118" t="s">
        <v>9</v>
      </c>
    </row>
    <row r="119" spans="1:21" ht="15.75" thickBot="1"/>
    <row r="120" spans="1:21">
      <c r="A120" s="9" t="s">
        <v>10</v>
      </c>
      <c r="B120" s="9"/>
      <c r="M120" s="9" t="s">
        <v>10</v>
      </c>
      <c r="N120" s="9"/>
    </row>
    <row r="121" spans="1:21">
      <c r="A121" s="6" t="s">
        <v>11</v>
      </c>
      <c r="B121" s="6">
        <v>0.22008698144693487</v>
      </c>
      <c r="M121" s="6" t="s">
        <v>11</v>
      </c>
      <c r="N121" s="6">
        <v>0.52443288188028059</v>
      </c>
    </row>
    <row r="122" spans="1:21">
      <c r="A122" s="6" t="s">
        <v>12</v>
      </c>
      <c r="B122" s="6">
        <v>4.8438279402423456E-2</v>
      </c>
      <c r="M122" s="6" t="s">
        <v>12</v>
      </c>
      <c r="N122" s="6">
        <v>0.27502984759725635</v>
      </c>
    </row>
    <row r="123" spans="1:21">
      <c r="A123" s="6" t="s">
        <v>13</v>
      </c>
      <c r="B123" s="6">
        <v>-5.1726112239426712E-2</v>
      </c>
      <c r="M123" s="6" t="s">
        <v>13</v>
      </c>
      <c r="N123" s="6">
        <v>0.19871719997591492</v>
      </c>
    </row>
    <row r="124" spans="1:21">
      <c r="A124" s="6" t="s">
        <v>14</v>
      </c>
      <c r="B124" s="6">
        <v>82.005827388532765</v>
      </c>
      <c r="M124" s="6" t="s">
        <v>14</v>
      </c>
      <c r="N124" s="6">
        <v>104.95722497741706</v>
      </c>
    </row>
    <row r="125" spans="1:21" ht="15.75" thickBot="1">
      <c r="A125" s="7" t="s">
        <v>15</v>
      </c>
      <c r="B125" s="7">
        <v>43</v>
      </c>
      <c r="M125" s="7" t="s">
        <v>15</v>
      </c>
      <c r="N125" s="7">
        <v>43</v>
      </c>
    </row>
    <row r="127" spans="1:21" ht="15.75" thickBot="1">
      <c r="A127" t="s">
        <v>16</v>
      </c>
      <c r="M127" t="s">
        <v>16</v>
      </c>
    </row>
    <row r="128" spans="1:21">
      <c r="A128" s="8"/>
      <c r="B128" s="8" t="s">
        <v>21</v>
      </c>
      <c r="C128" s="8" t="s">
        <v>22</v>
      </c>
      <c r="D128" s="8" t="s">
        <v>23</v>
      </c>
      <c r="E128" s="8" t="s">
        <v>24</v>
      </c>
      <c r="F128" s="8" t="s">
        <v>25</v>
      </c>
      <c r="M128" s="8"/>
      <c r="N128" s="8" t="s">
        <v>21</v>
      </c>
      <c r="O128" s="8" t="s">
        <v>22</v>
      </c>
      <c r="P128" s="8" t="s">
        <v>23</v>
      </c>
      <c r="Q128" s="8" t="s">
        <v>24</v>
      </c>
      <c r="R128" s="8" t="s">
        <v>25</v>
      </c>
    </row>
    <row r="129" spans="1:21">
      <c r="A129" s="6" t="s">
        <v>17</v>
      </c>
      <c r="B129" s="6">
        <v>4</v>
      </c>
      <c r="C129" s="6">
        <v>13008.42661028888</v>
      </c>
      <c r="D129" s="6">
        <v>3252.1066525722199</v>
      </c>
      <c r="E129" s="6">
        <v>0.48358781607360379</v>
      </c>
      <c r="F129" s="6">
        <v>0.74761422058873217</v>
      </c>
      <c r="M129" s="6" t="s">
        <v>17</v>
      </c>
      <c r="N129" s="6">
        <v>4</v>
      </c>
      <c r="O129" s="6">
        <v>158806.39143058466</v>
      </c>
      <c r="P129" s="6">
        <v>39701.597857646164</v>
      </c>
      <c r="Q129" s="6">
        <v>3.6039877552399595</v>
      </c>
      <c r="R129" s="6">
        <v>1.3812151260714615E-2</v>
      </c>
    </row>
    <row r="130" spans="1:21">
      <c r="A130" s="6" t="s">
        <v>18</v>
      </c>
      <c r="B130" s="6">
        <v>38</v>
      </c>
      <c r="C130" s="6">
        <v>255548.3175757576</v>
      </c>
      <c r="D130" s="6">
        <v>6724.9557256778317</v>
      </c>
      <c r="E130" s="6"/>
      <c r="F130" s="6"/>
      <c r="M130" s="6" t="s">
        <v>18</v>
      </c>
      <c r="N130" s="6">
        <v>38</v>
      </c>
      <c r="O130" s="6">
        <v>418608.72484848526</v>
      </c>
      <c r="P130" s="6">
        <v>11016.019074960139</v>
      </c>
      <c r="Q130" s="6"/>
      <c r="R130" s="6"/>
    </row>
    <row r="131" spans="1:21" ht="15.75" thickBot="1">
      <c r="A131" s="7" t="s">
        <v>19</v>
      </c>
      <c r="B131" s="7">
        <v>42</v>
      </c>
      <c r="C131" s="7">
        <v>268556.74418604648</v>
      </c>
      <c r="D131" s="7"/>
      <c r="E131" s="7"/>
      <c r="F131" s="7"/>
      <c r="M131" s="7" t="s">
        <v>19</v>
      </c>
      <c r="N131" s="7">
        <v>42</v>
      </c>
      <c r="O131" s="7">
        <v>577415.11627906992</v>
      </c>
      <c r="P131" s="7"/>
      <c r="Q131" s="7"/>
      <c r="R131" s="7"/>
    </row>
    <row r="132" spans="1:21" ht="15.75" thickBot="1"/>
    <row r="133" spans="1:21">
      <c r="A133" s="8"/>
      <c r="B133" s="8" t="s">
        <v>26</v>
      </c>
      <c r="C133" s="8" t="s">
        <v>14</v>
      </c>
      <c r="D133" s="8" t="s">
        <v>27</v>
      </c>
      <c r="E133" s="8" t="s">
        <v>28</v>
      </c>
      <c r="F133" s="8" t="s">
        <v>29</v>
      </c>
      <c r="G133" s="8" t="s">
        <v>30</v>
      </c>
      <c r="H133" s="8" t="s">
        <v>31</v>
      </c>
      <c r="I133" s="8" t="s">
        <v>32</v>
      </c>
      <c r="M133" s="8"/>
      <c r="N133" s="8" t="s">
        <v>26</v>
      </c>
      <c r="O133" s="8" t="s">
        <v>14</v>
      </c>
      <c r="P133" s="8" t="s">
        <v>27</v>
      </c>
      <c r="Q133" s="8" t="s">
        <v>28</v>
      </c>
      <c r="R133" s="8" t="s">
        <v>29</v>
      </c>
      <c r="S133" s="8" t="s">
        <v>30</v>
      </c>
      <c r="T133" s="8" t="s">
        <v>31</v>
      </c>
      <c r="U133" s="8" t="s">
        <v>32</v>
      </c>
    </row>
    <row r="134" spans="1:21">
      <c r="A134" s="6" t="s">
        <v>20</v>
      </c>
      <c r="B134" s="6">
        <v>2142.4933333333333</v>
      </c>
      <c r="C134" s="6">
        <v>34.141748526559439</v>
      </c>
      <c r="D134" s="6">
        <v>62.752888349190783</v>
      </c>
      <c r="E134" s="6">
        <v>5.4668217042353415E-40</v>
      </c>
      <c r="F134" s="6">
        <v>2073.3769768704165</v>
      </c>
      <c r="G134" s="6">
        <v>2211.6096897962502</v>
      </c>
      <c r="H134" s="6">
        <v>2073.3769768704165</v>
      </c>
      <c r="I134" s="6">
        <v>2211.6096897962502</v>
      </c>
      <c r="M134" s="6" t="s">
        <v>20</v>
      </c>
      <c r="N134" s="6">
        <v>1662.4533333333334</v>
      </c>
      <c r="O134" s="6">
        <v>43.697177326761313</v>
      </c>
      <c r="P134" s="6">
        <v>38.044867770330846</v>
      </c>
      <c r="Q134" s="6">
        <v>7.3338338941811127E-32</v>
      </c>
      <c r="R134" s="6">
        <v>1573.9930225736114</v>
      </c>
      <c r="S134" s="6">
        <v>1750.9136440930554</v>
      </c>
      <c r="T134" s="6">
        <v>1573.9930225736114</v>
      </c>
      <c r="U134" s="6">
        <v>1750.9136440930554</v>
      </c>
    </row>
    <row r="135" spans="1:21">
      <c r="A135" s="6" t="s">
        <v>8</v>
      </c>
      <c r="B135" s="6">
        <v>-0.80424242424242376</v>
      </c>
      <c r="C135" s="6">
        <v>1.0094219562248299</v>
      </c>
      <c r="D135" s="6">
        <v>-0.79673561614434885</v>
      </c>
      <c r="E135" s="6">
        <v>0.43055456358751998</v>
      </c>
      <c r="F135" s="6">
        <v>-2.8477103413485736</v>
      </c>
      <c r="G135" s="6">
        <v>1.2392254928637261</v>
      </c>
      <c r="H135" s="6">
        <v>-2.8477103413485736</v>
      </c>
      <c r="I135" s="6">
        <v>1.2392254928637261</v>
      </c>
      <c r="M135" s="6" t="s">
        <v>8</v>
      </c>
      <c r="N135" s="6">
        <v>4.7612121212121252</v>
      </c>
      <c r="O135" s="6">
        <v>1.2919341311523527</v>
      </c>
      <c r="P135" s="6">
        <v>3.6853365867540924</v>
      </c>
      <c r="Q135" s="6">
        <v>7.095026020521876E-4</v>
      </c>
      <c r="R135" s="6">
        <v>2.1458282059486207</v>
      </c>
      <c r="S135" s="6">
        <v>7.3765960364756298</v>
      </c>
      <c r="T135" s="6">
        <v>2.1458282059486207</v>
      </c>
      <c r="U135" s="6">
        <v>7.3765960364756298</v>
      </c>
    </row>
    <row r="136" spans="1:21">
      <c r="A136" s="6" t="s">
        <v>33</v>
      </c>
      <c r="B136" s="6">
        <v>32.850303030303039</v>
      </c>
      <c r="C136" s="6">
        <v>35.845140768014147</v>
      </c>
      <c r="D136" s="6">
        <v>0.91645066322675717</v>
      </c>
      <c r="E136" s="6">
        <v>0.36521034584431167</v>
      </c>
      <c r="F136" s="6">
        <v>-39.714390745067846</v>
      </c>
      <c r="G136" s="6">
        <v>105.41499680567392</v>
      </c>
      <c r="H136" s="6">
        <v>-39.714390745067846</v>
      </c>
      <c r="I136" s="6">
        <v>105.41499680567392</v>
      </c>
      <c r="M136" s="6" t="s">
        <v>33</v>
      </c>
      <c r="N136" s="6">
        <v>-10.711515151515115</v>
      </c>
      <c r="O136" s="6">
        <v>45.877306817609529</v>
      </c>
      <c r="P136" s="6">
        <v>-0.23348177769239958</v>
      </c>
      <c r="Q136" s="6">
        <v>0.81664054520064056</v>
      </c>
      <c r="R136" s="6">
        <v>-103.5852673290827</v>
      </c>
      <c r="S136" s="6">
        <v>82.162237026052466</v>
      </c>
      <c r="T136" s="6">
        <v>-103.5852673290827</v>
      </c>
      <c r="U136" s="6">
        <v>82.162237026052466</v>
      </c>
    </row>
    <row r="137" spans="1:21">
      <c r="A137" s="6" t="s">
        <v>34</v>
      </c>
      <c r="B137" s="6">
        <v>36.472727272727269</v>
      </c>
      <c r="C137" s="6">
        <v>35.830924967031493</v>
      </c>
      <c r="D137" s="6">
        <v>1.0179119658866274</v>
      </c>
      <c r="E137" s="6">
        <v>0.31515715298255714</v>
      </c>
      <c r="F137" s="6">
        <v>-36.063188118098992</v>
      </c>
      <c r="G137" s="6">
        <v>109.00864266355353</v>
      </c>
      <c r="H137" s="6">
        <v>-36.063188118098992</v>
      </c>
      <c r="I137" s="6">
        <v>109.00864266355353</v>
      </c>
      <c r="M137" s="6" t="s">
        <v>34</v>
      </c>
      <c r="N137" s="6">
        <v>-29.563636363636274</v>
      </c>
      <c r="O137" s="6">
        <v>45.859112366440812</v>
      </c>
      <c r="P137" s="6">
        <v>-0.64466220208114222</v>
      </c>
      <c r="Q137" s="6">
        <v>0.52301907246515034</v>
      </c>
      <c r="R137" s="6">
        <v>-122.40055580044232</v>
      </c>
      <c r="S137" s="6">
        <v>63.273283073169765</v>
      </c>
      <c r="T137" s="6">
        <v>-122.40055580044232</v>
      </c>
      <c r="U137" s="6">
        <v>63.273283073169765</v>
      </c>
    </row>
    <row r="138" spans="1:21" ht="15.75" thickBot="1">
      <c r="A138" s="7" t="s">
        <v>35</v>
      </c>
      <c r="B138" s="7">
        <v>19.45878787878787</v>
      </c>
      <c r="C138" s="7">
        <v>35.845140768014133</v>
      </c>
      <c r="D138" s="7">
        <v>0.54285706407803047</v>
      </c>
      <c r="E138" s="7">
        <v>0.5903983430681139</v>
      </c>
      <c r="F138" s="7">
        <v>-53.105905896582982</v>
      </c>
      <c r="G138" s="7">
        <v>92.023481654158729</v>
      </c>
      <c r="H138" s="7">
        <v>-53.105905896582982</v>
      </c>
      <c r="I138" s="7">
        <v>92.023481654158729</v>
      </c>
      <c r="M138" s="7" t="s">
        <v>35</v>
      </c>
      <c r="N138" s="7">
        <v>3.4933333333334158</v>
      </c>
      <c r="O138" s="7">
        <v>45.877306817609515</v>
      </c>
      <c r="P138" s="7">
        <v>7.6145126548547465E-2</v>
      </c>
      <c r="Q138" s="7">
        <v>0.93970312972784453</v>
      </c>
      <c r="R138" s="7">
        <v>-89.380418844234143</v>
      </c>
      <c r="S138" s="7">
        <v>96.367085510900964</v>
      </c>
      <c r="T138" s="7">
        <v>-89.380418844234143</v>
      </c>
      <c r="U138" s="7">
        <v>96.367085510900964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J1" workbookViewId="0">
      <selection activeCell="AC1" sqref="AC1"/>
    </sheetView>
  </sheetViews>
  <sheetFormatPr defaultRowHeight="15"/>
  <cols>
    <col min="7" max="7" width="10" customWidth="1"/>
    <col min="13" max="13" width="10.42578125" customWidth="1"/>
  </cols>
  <sheetData>
    <row r="1" spans="1:13">
      <c r="A1" t="s">
        <v>39</v>
      </c>
    </row>
    <row r="2" spans="1:13">
      <c r="A2" t="s">
        <v>41</v>
      </c>
    </row>
    <row r="7" spans="1:13" ht="60">
      <c r="A7" t="s">
        <v>42</v>
      </c>
      <c r="C7" t="s">
        <v>43</v>
      </c>
      <c r="D7" t="s">
        <v>3</v>
      </c>
      <c r="E7" t="s">
        <v>4</v>
      </c>
      <c r="F7" t="s">
        <v>44</v>
      </c>
      <c r="G7" s="12" t="s">
        <v>45</v>
      </c>
      <c r="H7" s="12" t="s">
        <v>46</v>
      </c>
      <c r="I7" s="12" t="s">
        <v>2</v>
      </c>
      <c r="J7" s="12" t="s">
        <v>47</v>
      </c>
      <c r="K7" s="12" t="s">
        <v>48</v>
      </c>
      <c r="L7" s="12" t="s">
        <v>49</v>
      </c>
      <c r="M7" s="12" t="s">
        <v>50</v>
      </c>
    </row>
    <row r="8" spans="1:13">
      <c r="A8">
        <v>2006</v>
      </c>
      <c r="B8">
        <v>1</v>
      </c>
      <c r="C8">
        <f>F8+E8-D8</f>
        <v>4413541</v>
      </c>
      <c r="D8">
        <v>560384</v>
      </c>
      <c r="E8">
        <v>487357</v>
      </c>
      <c r="F8">
        <v>4486568</v>
      </c>
      <c r="G8">
        <v>2172</v>
      </c>
      <c r="H8">
        <v>1416</v>
      </c>
      <c r="I8">
        <f t="shared" ref="I8:I50" si="0">G8-H8</f>
        <v>756</v>
      </c>
      <c r="J8">
        <f>E8/H8</f>
        <v>344.17867231638417</v>
      </c>
      <c r="K8">
        <f>I8*J8</f>
        <v>260199.07627118644</v>
      </c>
      <c r="L8" s="10">
        <f>F8-K8</f>
        <v>4226368.9237288134</v>
      </c>
      <c r="M8" s="13">
        <f>I8/G8</f>
        <v>0.34806629834254144</v>
      </c>
    </row>
    <row r="9" spans="1:13">
      <c r="B9">
        <v>2</v>
      </c>
      <c r="C9">
        <f>F8</f>
        <v>4486568</v>
      </c>
      <c r="D9">
        <v>555359</v>
      </c>
      <c r="E9">
        <v>413061</v>
      </c>
      <c r="F9">
        <v>4628866</v>
      </c>
      <c r="G9">
        <v>2172</v>
      </c>
      <c r="H9">
        <v>1393</v>
      </c>
      <c r="I9">
        <f t="shared" si="0"/>
        <v>779</v>
      </c>
      <c r="J9">
        <f t="shared" ref="J9:J50" si="1">E9/H9</f>
        <v>296.52620244077531</v>
      </c>
      <c r="K9">
        <f t="shared" ref="K9:K50" si="2">I9*J9</f>
        <v>230993.91170136398</v>
      </c>
      <c r="L9" s="10">
        <f>L8+D9-E9-K9</f>
        <v>4137673.0120274494</v>
      </c>
      <c r="M9" s="13">
        <f t="shared" ref="M9:M50" si="3">I9/G9</f>
        <v>0.35865561694290976</v>
      </c>
    </row>
    <row r="10" spans="1:13">
      <c r="B10">
        <v>3</v>
      </c>
      <c r="C10">
        <f t="shared" ref="C10:C50" si="4">F9</f>
        <v>4628866</v>
      </c>
      <c r="D10">
        <v>759287</v>
      </c>
      <c r="E10">
        <v>721486</v>
      </c>
      <c r="F10">
        <v>4666667</v>
      </c>
      <c r="G10">
        <v>2172</v>
      </c>
      <c r="H10">
        <v>1706</v>
      </c>
      <c r="I10">
        <f t="shared" si="0"/>
        <v>466</v>
      </c>
      <c r="J10">
        <f t="shared" si="1"/>
        <v>422.91090269636578</v>
      </c>
      <c r="K10">
        <f t="shared" si="2"/>
        <v>197076.48065650646</v>
      </c>
      <c r="L10" s="10">
        <f t="shared" ref="L10:L50" si="5">L9+D10-E10-K10</f>
        <v>3978397.5313709434</v>
      </c>
      <c r="M10" s="13">
        <f t="shared" si="3"/>
        <v>0.21454880294659301</v>
      </c>
    </row>
    <row r="11" spans="1:13">
      <c r="B11">
        <v>4</v>
      </c>
      <c r="C11">
        <f t="shared" si="4"/>
        <v>4666667</v>
      </c>
      <c r="D11">
        <v>638493</v>
      </c>
      <c r="E11">
        <v>600860</v>
      </c>
      <c r="F11">
        <v>4704300</v>
      </c>
      <c r="G11">
        <v>2172</v>
      </c>
      <c r="H11">
        <v>1705</v>
      </c>
      <c r="I11">
        <f t="shared" si="0"/>
        <v>467</v>
      </c>
      <c r="J11">
        <f t="shared" si="1"/>
        <v>352.41055718475076</v>
      </c>
      <c r="K11">
        <f t="shared" si="2"/>
        <v>164575.73020527861</v>
      </c>
      <c r="L11" s="10">
        <f t="shared" si="5"/>
        <v>3851454.8011656646</v>
      </c>
      <c r="M11" s="13">
        <f t="shared" si="3"/>
        <v>0.21500920810313076</v>
      </c>
    </row>
    <row r="12" spans="1:13">
      <c r="A12">
        <v>2007</v>
      </c>
      <c r="B12">
        <v>1</v>
      </c>
      <c r="C12">
        <f t="shared" si="4"/>
        <v>4704300</v>
      </c>
      <c r="D12">
        <v>608614</v>
      </c>
      <c r="E12">
        <v>582252</v>
      </c>
      <c r="F12">
        <v>4730662</v>
      </c>
      <c r="G12">
        <v>2172</v>
      </c>
      <c r="H12">
        <v>1689</v>
      </c>
      <c r="I12">
        <f t="shared" si="0"/>
        <v>483</v>
      </c>
      <c r="J12">
        <f t="shared" si="1"/>
        <v>344.7317939609236</v>
      </c>
      <c r="K12">
        <f t="shared" si="2"/>
        <v>166505.45648312609</v>
      </c>
      <c r="L12" s="10">
        <f t="shared" si="5"/>
        <v>3711311.3446825384</v>
      </c>
      <c r="M12" s="13">
        <f t="shared" si="3"/>
        <v>0.22237569060773479</v>
      </c>
    </row>
    <row r="13" spans="1:13">
      <c r="B13">
        <v>2</v>
      </c>
      <c r="C13">
        <f t="shared" si="4"/>
        <v>4730662</v>
      </c>
      <c r="D13">
        <v>634535</v>
      </c>
      <c r="E13">
        <v>585543</v>
      </c>
      <c r="F13">
        <v>4779654</v>
      </c>
      <c r="G13">
        <v>2172</v>
      </c>
      <c r="H13">
        <v>1688</v>
      </c>
      <c r="I13">
        <f t="shared" si="0"/>
        <v>484</v>
      </c>
      <c r="J13">
        <f t="shared" si="1"/>
        <v>346.88566350710903</v>
      </c>
      <c r="K13">
        <f t="shared" si="2"/>
        <v>167892.66113744077</v>
      </c>
      <c r="L13" s="10">
        <f t="shared" si="5"/>
        <v>3592410.6835450982</v>
      </c>
      <c r="M13" s="13">
        <f t="shared" si="3"/>
        <v>0.22283609576427257</v>
      </c>
    </row>
    <row r="14" spans="1:13">
      <c r="B14">
        <v>3</v>
      </c>
      <c r="C14">
        <f t="shared" si="4"/>
        <v>4779654</v>
      </c>
      <c r="D14">
        <v>708879</v>
      </c>
      <c r="E14">
        <v>670979</v>
      </c>
      <c r="F14">
        <v>4817554</v>
      </c>
      <c r="G14">
        <v>2172</v>
      </c>
      <c r="H14">
        <v>1679</v>
      </c>
      <c r="I14">
        <f t="shared" si="0"/>
        <v>493</v>
      </c>
      <c r="J14">
        <f t="shared" si="1"/>
        <v>399.63013698630135</v>
      </c>
      <c r="K14">
        <f t="shared" si="2"/>
        <v>197017.65753424657</v>
      </c>
      <c r="L14" s="10">
        <f t="shared" si="5"/>
        <v>3433293.0260108514</v>
      </c>
      <c r="M14" s="13">
        <f t="shared" si="3"/>
        <v>0.22697974217311234</v>
      </c>
    </row>
    <row r="15" spans="1:13">
      <c r="B15">
        <v>4</v>
      </c>
      <c r="C15">
        <f t="shared" si="4"/>
        <v>4817554</v>
      </c>
      <c r="D15">
        <v>553154</v>
      </c>
      <c r="E15">
        <v>496093</v>
      </c>
      <c r="F15">
        <v>4874615</v>
      </c>
      <c r="G15">
        <v>2172</v>
      </c>
      <c r="H15">
        <v>1659</v>
      </c>
      <c r="I15">
        <f t="shared" si="0"/>
        <v>513</v>
      </c>
      <c r="J15">
        <f t="shared" si="1"/>
        <v>299.03134418324294</v>
      </c>
      <c r="K15">
        <f t="shared" si="2"/>
        <v>153403.07956600364</v>
      </c>
      <c r="L15" s="10">
        <f t="shared" si="5"/>
        <v>3336950.9464448476</v>
      </c>
      <c r="M15" s="13">
        <f t="shared" si="3"/>
        <v>0.23618784530386741</v>
      </c>
    </row>
    <row r="16" spans="1:13">
      <c r="A16">
        <v>2008</v>
      </c>
      <c r="B16">
        <v>1</v>
      </c>
      <c r="C16">
        <f t="shared" si="4"/>
        <v>4874615</v>
      </c>
      <c r="D16">
        <v>604145</v>
      </c>
      <c r="E16">
        <v>573706</v>
      </c>
      <c r="F16">
        <v>4905054</v>
      </c>
      <c r="G16">
        <v>2172</v>
      </c>
      <c r="H16">
        <v>1651</v>
      </c>
      <c r="I16">
        <f t="shared" si="0"/>
        <v>521</v>
      </c>
      <c r="J16">
        <f t="shared" si="1"/>
        <v>347.49000605693521</v>
      </c>
      <c r="K16">
        <f t="shared" si="2"/>
        <v>181042.29315566324</v>
      </c>
      <c r="L16" s="10">
        <f t="shared" si="5"/>
        <v>3186347.6532891844</v>
      </c>
      <c r="M16" s="13">
        <f t="shared" si="3"/>
        <v>0.23987108655616943</v>
      </c>
    </row>
    <row r="17" spans="1:13">
      <c r="B17">
        <v>2</v>
      </c>
      <c r="C17">
        <f t="shared" si="4"/>
        <v>4905054</v>
      </c>
      <c r="D17">
        <v>663219</v>
      </c>
      <c r="E17">
        <v>579530</v>
      </c>
      <c r="F17">
        <v>4988743</v>
      </c>
      <c r="G17">
        <v>2172</v>
      </c>
      <c r="H17">
        <v>1637</v>
      </c>
      <c r="I17">
        <f t="shared" si="0"/>
        <v>535</v>
      </c>
      <c r="J17">
        <f t="shared" si="1"/>
        <v>354.01954795357364</v>
      </c>
      <c r="K17">
        <f t="shared" si="2"/>
        <v>189400.4581551619</v>
      </c>
      <c r="L17" s="10">
        <f t="shared" si="5"/>
        <v>3080636.1951340227</v>
      </c>
      <c r="M17" s="13">
        <f t="shared" si="3"/>
        <v>0.24631675874769798</v>
      </c>
    </row>
    <row r="18" spans="1:13">
      <c r="B18">
        <v>3</v>
      </c>
      <c r="C18">
        <f t="shared" si="4"/>
        <v>4988743</v>
      </c>
      <c r="D18">
        <v>762368</v>
      </c>
      <c r="E18">
        <v>663768</v>
      </c>
      <c r="F18">
        <v>5087343</v>
      </c>
      <c r="G18">
        <v>2174</v>
      </c>
      <c r="H18">
        <v>1634</v>
      </c>
      <c r="I18">
        <f t="shared" si="0"/>
        <v>540</v>
      </c>
      <c r="J18">
        <f t="shared" si="1"/>
        <v>406.22276621787023</v>
      </c>
      <c r="K18">
        <f t="shared" si="2"/>
        <v>219360.29375764992</v>
      </c>
      <c r="L18" s="10">
        <f t="shared" si="5"/>
        <v>2959875.9013763727</v>
      </c>
      <c r="M18" s="13">
        <f t="shared" si="3"/>
        <v>0.24839006439742412</v>
      </c>
    </row>
    <row r="19" spans="1:13">
      <c r="B19">
        <v>4</v>
      </c>
      <c r="C19">
        <f t="shared" si="4"/>
        <v>5087343</v>
      </c>
      <c r="D19">
        <v>675914</v>
      </c>
      <c r="E19">
        <v>603083</v>
      </c>
      <c r="F19">
        <v>5160174</v>
      </c>
      <c r="G19">
        <v>2174</v>
      </c>
      <c r="H19">
        <v>1619</v>
      </c>
      <c r="I19">
        <f t="shared" si="0"/>
        <v>555</v>
      </c>
      <c r="J19">
        <f t="shared" si="1"/>
        <v>372.50339715873997</v>
      </c>
      <c r="K19">
        <f t="shared" si="2"/>
        <v>206739.38542310067</v>
      </c>
      <c r="L19" s="10">
        <f t="shared" si="5"/>
        <v>2825967.5159532721</v>
      </c>
      <c r="M19" s="13">
        <f t="shared" si="3"/>
        <v>0.25528978840846367</v>
      </c>
    </row>
    <row r="20" spans="1:13">
      <c r="A20">
        <v>2009</v>
      </c>
      <c r="B20">
        <v>1</v>
      </c>
      <c r="C20">
        <f t="shared" si="4"/>
        <v>5160174</v>
      </c>
      <c r="D20">
        <v>729479</v>
      </c>
      <c r="E20">
        <v>652915</v>
      </c>
      <c r="F20">
        <v>5236738</v>
      </c>
      <c r="G20">
        <v>2179</v>
      </c>
      <c r="H20">
        <v>1656</v>
      </c>
      <c r="I20">
        <f t="shared" si="0"/>
        <v>523</v>
      </c>
      <c r="J20">
        <f t="shared" si="1"/>
        <v>394.27234299516908</v>
      </c>
      <c r="K20">
        <f t="shared" si="2"/>
        <v>206204.43538647343</v>
      </c>
      <c r="L20" s="10">
        <f t="shared" si="5"/>
        <v>2696327.0805667988</v>
      </c>
      <c r="M20" s="13">
        <f t="shared" si="3"/>
        <v>0.24001835704451582</v>
      </c>
    </row>
    <row r="21" spans="1:13">
      <c r="B21">
        <v>2</v>
      </c>
      <c r="C21">
        <f t="shared" si="4"/>
        <v>5236738</v>
      </c>
      <c r="D21">
        <v>622505</v>
      </c>
      <c r="E21">
        <v>561772</v>
      </c>
      <c r="F21">
        <v>5297471</v>
      </c>
      <c r="G21">
        <v>2181</v>
      </c>
      <c r="H21">
        <v>1643</v>
      </c>
      <c r="I21">
        <f t="shared" si="0"/>
        <v>538</v>
      </c>
      <c r="J21">
        <f t="shared" si="1"/>
        <v>341.91844187461959</v>
      </c>
      <c r="K21">
        <f t="shared" si="2"/>
        <v>183952.12172854535</v>
      </c>
      <c r="L21" s="10">
        <f t="shared" si="5"/>
        <v>2573107.9588382533</v>
      </c>
      <c r="M21" s="13">
        <f t="shared" si="3"/>
        <v>0.24667583677212288</v>
      </c>
    </row>
    <row r="22" spans="1:13">
      <c r="B22">
        <v>3</v>
      </c>
      <c r="C22">
        <f t="shared" si="4"/>
        <v>5297471</v>
      </c>
      <c r="D22">
        <v>788034</v>
      </c>
      <c r="E22">
        <v>721540</v>
      </c>
      <c r="F22">
        <v>5363965</v>
      </c>
      <c r="G22">
        <v>2182</v>
      </c>
      <c r="H22">
        <v>1846</v>
      </c>
      <c r="I22">
        <f t="shared" si="0"/>
        <v>336</v>
      </c>
      <c r="J22">
        <f t="shared" si="1"/>
        <v>390.86673889490788</v>
      </c>
      <c r="K22">
        <f t="shared" si="2"/>
        <v>131331.22426868905</v>
      </c>
      <c r="L22" s="10">
        <f t="shared" si="5"/>
        <v>2508270.7345695645</v>
      </c>
      <c r="M22" s="13">
        <f t="shared" si="3"/>
        <v>0.153987167736022</v>
      </c>
    </row>
    <row r="23" spans="1:13">
      <c r="B23">
        <v>4</v>
      </c>
      <c r="C23">
        <f t="shared" si="4"/>
        <v>5363965</v>
      </c>
      <c r="D23">
        <v>763206</v>
      </c>
      <c r="E23">
        <v>722538</v>
      </c>
      <c r="F23">
        <v>5404633</v>
      </c>
      <c r="G23">
        <v>2184</v>
      </c>
      <c r="H23">
        <v>1840</v>
      </c>
      <c r="I23">
        <f t="shared" si="0"/>
        <v>344</v>
      </c>
      <c r="J23">
        <f t="shared" si="1"/>
        <v>392.68369565217392</v>
      </c>
      <c r="K23">
        <f t="shared" si="2"/>
        <v>135083.19130434783</v>
      </c>
      <c r="L23" s="10">
        <f t="shared" si="5"/>
        <v>2413855.5432652165</v>
      </c>
      <c r="M23" s="13">
        <f t="shared" si="3"/>
        <v>0.1575091575091575</v>
      </c>
    </row>
    <row r="24" spans="1:13">
      <c r="A24">
        <v>2010</v>
      </c>
      <c r="B24">
        <v>1</v>
      </c>
      <c r="C24">
        <f t="shared" si="4"/>
        <v>5404633</v>
      </c>
      <c r="D24">
        <v>807833</v>
      </c>
      <c r="E24">
        <v>727994</v>
      </c>
      <c r="F24">
        <v>5484472</v>
      </c>
      <c r="G24">
        <v>2185</v>
      </c>
      <c r="H24">
        <v>1921</v>
      </c>
      <c r="I24">
        <f t="shared" si="0"/>
        <v>264</v>
      </c>
      <c r="J24">
        <f t="shared" si="1"/>
        <v>378.96616345653308</v>
      </c>
      <c r="K24">
        <f t="shared" si="2"/>
        <v>100047.06715252473</v>
      </c>
      <c r="L24" s="10">
        <f t="shared" si="5"/>
        <v>2393647.4761126917</v>
      </c>
      <c r="M24" s="13">
        <f t="shared" si="3"/>
        <v>0.12082379862700229</v>
      </c>
    </row>
    <row r="25" spans="1:13">
      <c r="B25">
        <v>2</v>
      </c>
      <c r="C25">
        <f t="shared" si="4"/>
        <v>5484472</v>
      </c>
      <c r="D25">
        <v>729243</v>
      </c>
      <c r="E25">
        <v>648685</v>
      </c>
      <c r="F25">
        <v>5565030</v>
      </c>
      <c r="G25">
        <v>2186</v>
      </c>
      <c r="H25">
        <v>1914</v>
      </c>
      <c r="I25">
        <f t="shared" si="0"/>
        <v>272</v>
      </c>
      <c r="J25">
        <f t="shared" si="1"/>
        <v>338.9158829676071</v>
      </c>
      <c r="K25">
        <f t="shared" si="2"/>
        <v>92185.120167189132</v>
      </c>
      <c r="L25" s="10">
        <f t="shared" si="5"/>
        <v>2382020.3559455024</v>
      </c>
      <c r="M25" s="13">
        <f t="shared" si="3"/>
        <v>0.12442817932296432</v>
      </c>
    </row>
    <row r="26" spans="1:13">
      <c r="B26">
        <v>3</v>
      </c>
      <c r="C26">
        <f t="shared" si="4"/>
        <v>5565030</v>
      </c>
      <c r="D26">
        <v>914743</v>
      </c>
      <c r="E26">
        <v>847780</v>
      </c>
      <c r="F26">
        <v>5631993</v>
      </c>
      <c r="G26">
        <v>2187</v>
      </c>
      <c r="H26">
        <v>1893</v>
      </c>
      <c r="I26">
        <f t="shared" si="0"/>
        <v>294</v>
      </c>
      <c r="J26">
        <f t="shared" si="1"/>
        <v>447.84997358689913</v>
      </c>
      <c r="K26">
        <f t="shared" si="2"/>
        <v>131667.89223454834</v>
      </c>
      <c r="L26" s="10">
        <f t="shared" si="5"/>
        <v>2317315.4637109539</v>
      </c>
      <c r="M26" s="13">
        <f t="shared" si="3"/>
        <v>0.13443072702331962</v>
      </c>
    </row>
    <row r="27" spans="1:13">
      <c r="B27">
        <v>4</v>
      </c>
      <c r="C27">
        <f t="shared" si="4"/>
        <v>5631993</v>
      </c>
      <c r="D27">
        <v>622938</v>
      </c>
      <c r="E27">
        <v>586778</v>
      </c>
      <c r="F27">
        <v>5653441</v>
      </c>
      <c r="G27">
        <v>2187</v>
      </c>
      <c r="H27">
        <v>1888</v>
      </c>
      <c r="I27">
        <f t="shared" si="0"/>
        <v>299</v>
      </c>
      <c r="J27">
        <f t="shared" si="1"/>
        <v>310.79343220338984</v>
      </c>
      <c r="K27">
        <f t="shared" si="2"/>
        <v>92927.236228813563</v>
      </c>
      <c r="L27" s="10">
        <f t="shared" si="5"/>
        <v>2260548.2274821405</v>
      </c>
      <c r="M27" s="13">
        <f t="shared" si="3"/>
        <v>0.13671696387745771</v>
      </c>
    </row>
    <row r="28" spans="1:13">
      <c r="A28">
        <v>2011</v>
      </c>
      <c r="B28">
        <v>1</v>
      </c>
      <c r="C28">
        <f t="shared" si="4"/>
        <v>5653441</v>
      </c>
      <c r="D28">
        <v>638831</v>
      </c>
      <c r="E28">
        <v>662152</v>
      </c>
      <c r="F28">
        <v>5630120</v>
      </c>
      <c r="G28" s="5">
        <v>2104</v>
      </c>
      <c r="H28" s="5">
        <v>1907</v>
      </c>
      <c r="I28">
        <f t="shared" si="0"/>
        <v>197</v>
      </c>
      <c r="J28">
        <f t="shared" si="1"/>
        <v>347.22181436811746</v>
      </c>
      <c r="K28">
        <f t="shared" si="2"/>
        <v>68402.69743051914</v>
      </c>
      <c r="L28" s="10">
        <f t="shared" si="5"/>
        <v>2168824.5300516216</v>
      </c>
      <c r="M28" s="13">
        <f t="shared" si="3"/>
        <v>9.363117870722433E-2</v>
      </c>
    </row>
    <row r="29" spans="1:13">
      <c r="B29">
        <v>2</v>
      </c>
      <c r="C29">
        <f t="shared" si="4"/>
        <v>5630120</v>
      </c>
      <c r="D29">
        <v>677883</v>
      </c>
      <c r="E29">
        <v>636079</v>
      </c>
      <c r="F29">
        <v>5671924</v>
      </c>
      <c r="G29">
        <v>2104</v>
      </c>
      <c r="H29">
        <v>1897</v>
      </c>
      <c r="I29">
        <f t="shared" si="0"/>
        <v>207</v>
      </c>
      <c r="J29">
        <f t="shared" si="1"/>
        <v>335.30785450711647</v>
      </c>
      <c r="K29">
        <f t="shared" si="2"/>
        <v>69408.725882973114</v>
      </c>
      <c r="L29" s="10">
        <f t="shared" si="5"/>
        <v>2141219.8041686486</v>
      </c>
      <c r="M29" s="13">
        <f t="shared" si="3"/>
        <v>9.8384030418250945E-2</v>
      </c>
    </row>
    <row r="30" spans="1:13">
      <c r="B30">
        <v>3</v>
      </c>
      <c r="C30">
        <f t="shared" si="4"/>
        <v>5671924</v>
      </c>
      <c r="D30">
        <v>772382</v>
      </c>
      <c r="E30">
        <v>691781</v>
      </c>
      <c r="F30">
        <v>5752525</v>
      </c>
      <c r="G30">
        <v>2138</v>
      </c>
      <c r="H30">
        <v>1864</v>
      </c>
      <c r="I30">
        <f t="shared" si="0"/>
        <v>274</v>
      </c>
      <c r="J30">
        <f t="shared" si="1"/>
        <v>371.12714592274676</v>
      </c>
      <c r="K30">
        <f t="shared" si="2"/>
        <v>101688.83798283261</v>
      </c>
      <c r="L30" s="10">
        <f t="shared" si="5"/>
        <v>2120131.9661858161</v>
      </c>
      <c r="M30" s="13">
        <f t="shared" si="3"/>
        <v>0.12815715622076707</v>
      </c>
    </row>
    <row r="31" spans="1:13">
      <c r="B31">
        <v>4</v>
      </c>
      <c r="C31">
        <f t="shared" si="4"/>
        <v>5752525</v>
      </c>
      <c r="D31">
        <v>655226</v>
      </c>
      <c r="E31">
        <v>609703</v>
      </c>
      <c r="F31">
        <v>5798048</v>
      </c>
      <c r="G31">
        <v>2138</v>
      </c>
      <c r="H31">
        <v>1855</v>
      </c>
      <c r="I31">
        <f t="shared" si="0"/>
        <v>283</v>
      </c>
      <c r="J31">
        <f t="shared" si="1"/>
        <v>328.68086253369273</v>
      </c>
      <c r="K31">
        <f t="shared" si="2"/>
        <v>93016.684097035046</v>
      </c>
      <c r="L31" s="10">
        <f t="shared" si="5"/>
        <v>2072638.282088781</v>
      </c>
      <c r="M31" s="13">
        <f t="shared" si="3"/>
        <v>0.1323666978484565</v>
      </c>
    </row>
    <row r="32" spans="1:13">
      <c r="A32">
        <v>2012</v>
      </c>
      <c r="B32">
        <v>1</v>
      </c>
      <c r="C32">
        <f t="shared" si="4"/>
        <v>5798048</v>
      </c>
      <c r="D32">
        <v>569823</v>
      </c>
      <c r="E32">
        <v>569599</v>
      </c>
      <c r="F32">
        <v>5798272</v>
      </c>
      <c r="G32">
        <v>2102</v>
      </c>
      <c r="H32">
        <v>1834</v>
      </c>
      <c r="I32">
        <f t="shared" si="0"/>
        <v>268</v>
      </c>
      <c r="J32">
        <f t="shared" si="1"/>
        <v>310.5774263904035</v>
      </c>
      <c r="K32">
        <f t="shared" si="2"/>
        <v>83234.750272628138</v>
      </c>
      <c r="L32" s="10">
        <f t="shared" si="5"/>
        <v>1989627.5318161526</v>
      </c>
      <c r="M32" s="13">
        <f t="shared" si="3"/>
        <v>0.12749762131303521</v>
      </c>
    </row>
    <row r="33" spans="1:13">
      <c r="B33">
        <v>2</v>
      </c>
      <c r="C33">
        <f t="shared" si="4"/>
        <v>5798272</v>
      </c>
      <c r="D33">
        <v>765836</v>
      </c>
      <c r="E33">
        <v>741768</v>
      </c>
      <c r="F33">
        <v>5822340</v>
      </c>
      <c r="G33">
        <v>2102</v>
      </c>
      <c r="H33">
        <v>1810</v>
      </c>
      <c r="I33">
        <f t="shared" si="0"/>
        <v>292</v>
      </c>
      <c r="J33">
        <f t="shared" si="1"/>
        <v>409.81657458563535</v>
      </c>
      <c r="K33">
        <f t="shared" si="2"/>
        <v>119666.43977900552</v>
      </c>
      <c r="L33" s="10">
        <f t="shared" si="5"/>
        <v>1894029.0920371474</v>
      </c>
      <c r="M33" s="13">
        <f t="shared" si="3"/>
        <v>0.13891531874405327</v>
      </c>
    </row>
    <row r="34" spans="1:13">
      <c r="B34">
        <v>3</v>
      </c>
      <c r="C34">
        <f t="shared" si="4"/>
        <v>5822340</v>
      </c>
      <c r="D34">
        <v>828756</v>
      </c>
      <c r="E34">
        <v>886524</v>
      </c>
      <c r="F34">
        <v>5764572</v>
      </c>
      <c r="G34">
        <v>2108</v>
      </c>
      <c r="H34">
        <v>1790</v>
      </c>
      <c r="I34">
        <f t="shared" si="0"/>
        <v>318</v>
      </c>
      <c r="J34">
        <f t="shared" si="1"/>
        <v>495.26480446927377</v>
      </c>
      <c r="K34">
        <f t="shared" si="2"/>
        <v>157494.20782122907</v>
      </c>
      <c r="L34" s="10">
        <f t="shared" si="5"/>
        <v>1678766.8842159184</v>
      </c>
      <c r="M34" s="13">
        <f t="shared" si="3"/>
        <v>0.150853889943074</v>
      </c>
    </row>
    <row r="35" spans="1:13">
      <c r="B35">
        <v>4</v>
      </c>
      <c r="C35">
        <f t="shared" si="4"/>
        <v>5764572</v>
      </c>
      <c r="D35">
        <v>628558</v>
      </c>
      <c r="E35">
        <v>600799</v>
      </c>
      <c r="F35">
        <v>5792331</v>
      </c>
      <c r="G35">
        <v>2102</v>
      </c>
      <c r="H35">
        <v>1782</v>
      </c>
      <c r="I35">
        <f t="shared" si="0"/>
        <v>320</v>
      </c>
      <c r="J35">
        <f t="shared" si="1"/>
        <v>337.14870931537598</v>
      </c>
      <c r="K35">
        <f t="shared" si="2"/>
        <v>107887.58698092031</v>
      </c>
      <c r="L35" s="10">
        <f t="shared" si="5"/>
        <v>1598638.2972349981</v>
      </c>
      <c r="M35" s="13">
        <f t="shared" si="3"/>
        <v>0.1522359657469077</v>
      </c>
    </row>
    <row r="36" spans="1:13">
      <c r="A36">
        <v>2013</v>
      </c>
      <c r="B36">
        <v>1</v>
      </c>
      <c r="C36">
        <f t="shared" si="4"/>
        <v>5792331</v>
      </c>
      <c r="D36">
        <v>595184</v>
      </c>
      <c r="E36">
        <v>574890</v>
      </c>
      <c r="F36">
        <v>5812625</v>
      </c>
      <c r="G36">
        <v>2101</v>
      </c>
      <c r="H36">
        <v>1750</v>
      </c>
      <c r="I36">
        <f t="shared" si="0"/>
        <v>351</v>
      </c>
      <c r="J36">
        <f t="shared" si="1"/>
        <v>328.50857142857143</v>
      </c>
      <c r="K36">
        <f t="shared" si="2"/>
        <v>115306.50857142857</v>
      </c>
      <c r="L36" s="10">
        <f t="shared" si="5"/>
        <v>1503625.7886635696</v>
      </c>
      <c r="M36" s="13">
        <f t="shared" si="3"/>
        <v>0.16706330318895765</v>
      </c>
    </row>
    <row r="37" spans="1:13">
      <c r="B37">
        <v>2</v>
      </c>
      <c r="C37">
        <f t="shared" si="4"/>
        <v>5812625</v>
      </c>
      <c r="D37">
        <v>670174</v>
      </c>
      <c r="E37">
        <v>641929</v>
      </c>
      <c r="F37">
        <v>5840870</v>
      </c>
      <c r="G37">
        <v>2103</v>
      </c>
      <c r="H37">
        <v>1785</v>
      </c>
      <c r="I37">
        <f t="shared" si="0"/>
        <v>318</v>
      </c>
      <c r="J37">
        <f t="shared" si="1"/>
        <v>359.62408963585432</v>
      </c>
      <c r="K37">
        <f t="shared" si="2"/>
        <v>114360.46050420168</v>
      </c>
      <c r="L37" s="10">
        <f t="shared" si="5"/>
        <v>1417510.3281593681</v>
      </c>
      <c r="M37" s="13">
        <f t="shared" si="3"/>
        <v>0.15121255349500715</v>
      </c>
    </row>
    <row r="38" spans="1:13">
      <c r="B38">
        <v>3</v>
      </c>
      <c r="C38">
        <f t="shared" si="4"/>
        <v>5840870</v>
      </c>
      <c r="D38">
        <v>709453</v>
      </c>
      <c r="E38">
        <v>669179</v>
      </c>
      <c r="F38">
        <v>5881144</v>
      </c>
      <c r="G38">
        <v>1998</v>
      </c>
      <c r="H38">
        <v>1833</v>
      </c>
      <c r="I38">
        <f t="shared" si="0"/>
        <v>165</v>
      </c>
      <c r="J38">
        <f t="shared" si="1"/>
        <v>365.07310420076379</v>
      </c>
      <c r="K38">
        <f t="shared" si="2"/>
        <v>60237.062193126025</v>
      </c>
      <c r="L38" s="10">
        <f t="shared" si="5"/>
        <v>1397547.2659662422</v>
      </c>
      <c r="M38" s="13">
        <f t="shared" si="3"/>
        <v>8.2582582582582581E-2</v>
      </c>
    </row>
    <row r="39" spans="1:13">
      <c r="B39">
        <v>4</v>
      </c>
      <c r="C39">
        <f t="shared" si="4"/>
        <v>5881144</v>
      </c>
      <c r="D39">
        <v>796729</v>
      </c>
      <c r="E39">
        <v>1072888</v>
      </c>
      <c r="F39">
        <v>5604985</v>
      </c>
      <c r="G39">
        <v>1922</v>
      </c>
      <c r="H39">
        <v>1738</v>
      </c>
      <c r="I39">
        <f t="shared" si="0"/>
        <v>184</v>
      </c>
      <c r="J39">
        <f t="shared" si="1"/>
        <v>617.31185270425772</v>
      </c>
      <c r="K39">
        <f t="shared" si="2"/>
        <v>113585.38089758343</v>
      </c>
      <c r="L39" s="10">
        <f t="shared" si="5"/>
        <v>1007802.8850686587</v>
      </c>
      <c r="M39" s="13">
        <f t="shared" si="3"/>
        <v>9.5733610822060347E-2</v>
      </c>
    </row>
    <row r="40" spans="1:13">
      <c r="A40">
        <v>2014</v>
      </c>
      <c r="B40">
        <v>1</v>
      </c>
      <c r="C40">
        <f t="shared" si="4"/>
        <v>5604985</v>
      </c>
      <c r="D40">
        <v>774023</v>
      </c>
      <c r="E40">
        <v>664313</v>
      </c>
      <c r="F40">
        <v>5714695</v>
      </c>
      <c r="G40">
        <v>2057</v>
      </c>
      <c r="H40">
        <v>1807</v>
      </c>
      <c r="I40">
        <f t="shared" si="0"/>
        <v>250</v>
      </c>
      <c r="J40">
        <f t="shared" si="1"/>
        <v>367.63309352517985</v>
      </c>
      <c r="K40">
        <f t="shared" si="2"/>
        <v>91908.273381294959</v>
      </c>
      <c r="L40" s="10">
        <f t="shared" si="5"/>
        <v>1025604.6116873638</v>
      </c>
      <c r="M40" s="13">
        <f t="shared" si="3"/>
        <v>0.12153621779290229</v>
      </c>
    </row>
    <row r="41" spans="1:13">
      <c r="B41">
        <v>2</v>
      </c>
      <c r="C41">
        <f t="shared" si="4"/>
        <v>5714695</v>
      </c>
      <c r="D41">
        <v>630110</v>
      </c>
      <c r="E41">
        <v>648286</v>
      </c>
      <c r="F41">
        <v>5696519</v>
      </c>
      <c r="G41">
        <v>2086</v>
      </c>
      <c r="H41">
        <v>1803</v>
      </c>
      <c r="I41">
        <f t="shared" si="0"/>
        <v>283</v>
      </c>
      <c r="J41">
        <f t="shared" si="1"/>
        <v>359.5596228508042</v>
      </c>
      <c r="K41">
        <f t="shared" si="2"/>
        <v>101755.37326677759</v>
      </c>
      <c r="L41" s="10">
        <f t="shared" si="5"/>
        <v>905673.23842058622</v>
      </c>
      <c r="M41" s="13">
        <f t="shared" si="3"/>
        <v>0.13566634707574304</v>
      </c>
    </row>
    <row r="42" spans="1:13">
      <c r="B42">
        <v>3</v>
      </c>
      <c r="C42">
        <f t="shared" si="4"/>
        <v>5696519</v>
      </c>
      <c r="D42">
        <v>801167</v>
      </c>
      <c r="E42">
        <v>694017</v>
      </c>
      <c r="F42">
        <v>5803669</v>
      </c>
      <c r="G42">
        <v>2086</v>
      </c>
      <c r="H42">
        <v>1766</v>
      </c>
      <c r="I42">
        <f t="shared" si="0"/>
        <v>320</v>
      </c>
      <c r="J42">
        <f t="shared" si="1"/>
        <v>392.98810872027178</v>
      </c>
      <c r="K42">
        <f t="shared" si="2"/>
        <v>125756.19479048697</v>
      </c>
      <c r="L42" s="10">
        <f t="shared" si="5"/>
        <v>887067.04363009916</v>
      </c>
      <c r="M42" s="13">
        <f t="shared" si="3"/>
        <v>0.15340364333652926</v>
      </c>
    </row>
    <row r="43" spans="1:13">
      <c r="B43">
        <v>4</v>
      </c>
      <c r="C43">
        <f t="shared" si="4"/>
        <v>5803669</v>
      </c>
      <c r="D43">
        <v>911393</v>
      </c>
      <c r="E43">
        <v>1198058</v>
      </c>
      <c r="F43">
        <v>5517004</v>
      </c>
      <c r="G43">
        <v>2097</v>
      </c>
      <c r="H43">
        <v>1761</v>
      </c>
      <c r="I43">
        <f t="shared" si="0"/>
        <v>336</v>
      </c>
      <c r="J43">
        <f t="shared" si="1"/>
        <v>680.32822260079502</v>
      </c>
      <c r="K43">
        <f t="shared" si="2"/>
        <v>228590.28279386711</v>
      </c>
      <c r="L43" s="10">
        <f t="shared" si="5"/>
        <v>371811.76083623205</v>
      </c>
      <c r="M43" s="13">
        <f t="shared" si="3"/>
        <v>0.16022889842632332</v>
      </c>
    </row>
    <row r="44" spans="1:13">
      <c r="A44">
        <v>2015</v>
      </c>
      <c r="B44">
        <v>1</v>
      </c>
      <c r="C44">
        <f t="shared" si="4"/>
        <v>5517004</v>
      </c>
      <c r="D44">
        <v>699658</v>
      </c>
      <c r="E44">
        <v>659851</v>
      </c>
      <c r="F44">
        <v>5556811</v>
      </c>
      <c r="G44">
        <v>2105</v>
      </c>
      <c r="H44">
        <v>1836</v>
      </c>
      <c r="I44">
        <f t="shared" si="0"/>
        <v>269</v>
      </c>
      <c r="J44">
        <f t="shared" si="1"/>
        <v>359.39596949891069</v>
      </c>
      <c r="K44">
        <f t="shared" si="2"/>
        <v>96677.515795206971</v>
      </c>
      <c r="L44" s="10">
        <f t="shared" si="5"/>
        <v>314941.24504102499</v>
      </c>
      <c r="M44" s="13">
        <f t="shared" si="3"/>
        <v>0.12779097387173396</v>
      </c>
    </row>
    <row r="45" spans="1:13">
      <c r="B45">
        <v>2</v>
      </c>
      <c r="C45">
        <f t="shared" si="4"/>
        <v>5556811</v>
      </c>
      <c r="D45">
        <v>1470110</v>
      </c>
      <c r="E45">
        <v>648286</v>
      </c>
      <c r="F45">
        <v>5643707</v>
      </c>
      <c r="G45">
        <v>2102</v>
      </c>
      <c r="H45">
        <v>1774</v>
      </c>
      <c r="I45">
        <f t="shared" si="0"/>
        <v>328</v>
      </c>
      <c r="J45">
        <f t="shared" si="1"/>
        <v>365.43742953776774</v>
      </c>
      <c r="K45">
        <f t="shared" si="2"/>
        <v>119863.47688838781</v>
      </c>
      <c r="L45" s="10">
        <f t="shared" si="5"/>
        <v>1016901.7681526371</v>
      </c>
      <c r="M45" s="13">
        <f t="shared" si="3"/>
        <v>0.15604186489058039</v>
      </c>
    </row>
    <row r="46" spans="1:13">
      <c r="B46">
        <v>3</v>
      </c>
      <c r="C46">
        <f t="shared" si="4"/>
        <v>5643707</v>
      </c>
      <c r="D46">
        <v>868177</v>
      </c>
      <c r="E46">
        <v>824243</v>
      </c>
      <c r="F46">
        <v>5687641</v>
      </c>
      <c r="G46">
        <v>2099</v>
      </c>
      <c r="H46">
        <v>1845</v>
      </c>
      <c r="I46">
        <f t="shared" si="0"/>
        <v>254</v>
      </c>
      <c r="J46">
        <f t="shared" si="1"/>
        <v>446.7441734417344</v>
      </c>
      <c r="K46">
        <f t="shared" si="2"/>
        <v>113473.02005420053</v>
      </c>
      <c r="L46" s="10">
        <f t="shared" si="5"/>
        <v>947362.74809843639</v>
      </c>
      <c r="M46" s="13">
        <f t="shared" si="3"/>
        <v>0.12101000476417341</v>
      </c>
    </row>
    <row r="47" spans="1:13">
      <c r="B47">
        <v>4</v>
      </c>
      <c r="C47">
        <f t="shared" si="4"/>
        <v>5687641</v>
      </c>
      <c r="D47">
        <v>929756</v>
      </c>
      <c r="E47">
        <v>1042907</v>
      </c>
      <c r="F47">
        <v>5574490</v>
      </c>
      <c r="G47">
        <v>2100</v>
      </c>
      <c r="H47">
        <v>1825</v>
      </c>
      <c r="I47">
        <f t="shared" si="0"/>
        <v>275</v>
      </c>
      <c r="J47">
        <f t="shared" si="1"/>
        <v>571.45589041095889</v>
      </c>
      <c r="K47">
        <f t="shared" si="2"/>
        <v>157150.36986301371</v>
      </c>
      <c r="L47" s="10">
        <f t="shared" si="5"/>
        <v>677061.37823542254</v>
      </c>
      <c r="M47" s="13">
        <f t="shared" si="3"/>
        <v>0.13095238095238096</v>
      </c>
    </row>
    <row r="48" spans="1:13">
      <c r="A48">
        <v>2016</v>
      </c>
      <c r="B48">
        <v>1</v>
      </c>
      <c r="C48">
        <f t="shared" si="4"/>
        <v>5574490</v>
      </c>
      <c r="D48">
        <v>926567</v>
      </c>
      <c r="E48">
        <v>764733</v>
      </c>
      <c r="F48">
        <v>5736324</v>
      </c>
      <c r="G48">
        <v>2394</v>
      </c>
      <c r="H48">
        <v>1802</v>
      </c>
      <c r="I48">
        <f t="shared" si="0"/>
        <v>592</v>
      </c>
      <c r="J48">
        <f t="shared" si="1"/>
        <v>424.38013318534962</v>
      </c>
      <c r="K48">
        <f t="shared" si="2"/>
        <v>251233.03884572699</v>
      </c>
      <c r="L48" s="10">
        <f t="shared" si="5"/>
        <v>587662.33938969555</v>
      </c>
      <c r="M48" s="13">
        <f t="shared" si="3"/>
        <v>0.24728487886382622</v>
      </c>
    </row>
    <row r="49" spans="2:13">
      <c r="B49">
        <v>2</v>
      </c>
      <c r="C49">
        <f t="shared" si="4"/>
        <v>5736324</v>
      </c>
      <c r="D49">
        <v>1003575</v>
      </c>
      <c r="E49">
        <v>851335</v>
      </c>
      <c r="F49">
        <v>5888564</v>
      </c>
      <c r="G49">
        <v>2394</v>
      </c>
      <c r="H49">
        <v>1770</v>
      </c>
      <c r="I49">
        <f t="shared" si="0"/>
        <v>624</v>
      </c>
      <c r="J49">
        <f t="shared" si="1"/>
        <v>480.98022598870057</v>
      </c>
      <c r="K49">
        <f t="shared" si="2"/>
        <v>300131.66101694916</v>
      </c>
      <c r="L49" s="10">
        <f t="shared" si="5"/>
        <v>439770.67837274639</v>
      </c>
      <c r="M49" s="13">
        <f t="shared" si="3"/>
        <v>0.26065162907268169</v>
      </c>
    </row>
    <row r="50" spans="2:13">
      <c r="B50">
        <v>3</v>
      </c>
      <c r="C50">
        <f t="shared" si="4"/>
        <v>5888564</v>
      </c>
      <c r="D50">
        <v>1085893</v>
      </c>
      <c r="E50">
        <v>927388</v>
      </c>
      <c r="F50">
        <v>6047069</v>
      </c>
      <c r="G50">
        <v>2262</v>
      </c>
      <c r="H50">
        <v>1674</v>
      </c>
      <c r="I50">
        <f t="shared" si="0"/>
        <v>588</v>
      </c>
      <c r="J50">
        <f t="shared" si="1"/>
        <v>553.99522102747915</v>
      </c>
      <c r="K50">
        <f t="shared" si="2"/>
        <v>325749.18996415776</v>
      </c>
      <c r="L50" s="10">
        <f t="shared" si="5"/>
        <v>272526.48840858857</v>
      </c>
      <c r="M50" s="13">
        <f t="shared" si="3"/>
        <v>0.259946949602122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Sheet6</vt:lpstr>
      <vt:lpstr>Sheet3</vt:lpstr>
      <vt:lpstr>Sheet2</vt:lpstr>
      <vt:lpstr>Sheet7</vt:lpstr>
      <vt:lpstr>Sheet4</vt:lpstr>
      <vt:lpstr>Sheet5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Shailesh Gandhi</cp:lastModifiedBy>
  <dcterms:created xsi:type="dcterms:W3CDTF">2017-05-20T11:31:40Z</dcterms:created>
  <dcterms:modified xsi:type="dcterms:W3CDTF">2017-05-23T01:45:30Z</dcterms:modified>
</cp:coreProperties>
</file>