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bookViews>
    <workbookView xWindow="0" yWindow="0" windowWidth="19200" windowHeight="6730" activeTab="5"/>
  </bookViews>
  <sheets>
    <sheet name="Sheet1" sheetId="1" r:id="rId1"/>
    <sheet name="Sheet5" sheetId="5" r:id="rId2"/>
    <sheet name="Sheet3" sheetId="3" r:id="rId3"/>
    <sheet name="Sheet2" sheetId="2" r:id="rId4"/>
    <sheet name="Sheet6" sheetId="6" r:id="rId5"/>
    <sheet name="Sheet4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3" l="1"/>
  <c r="L44" i="3"/>
  <c r="Q68" i="5" l="1"/>
  <c r="Q69" i="5" s="1"/>
  <c r="Q70" i="5" s="1"/>
  <c r="P68" i="5"/>
  <c r="P69" i="5"/>
  <c r="P70" i="5"/>
  <c r="O68" i="5"/>
  <c r="O69" i="5"/>
  <c r="O70" i="5"/>
  <c r="N68" i="5"/>
  <c r="N69" i="5"/>
  <c r="N70" i="5"/>
  <c r="M68" i="5"/>
  <c r="M69" i="5"/>
  <c r="M70" i="5"/>
  <c r="L68" i="5"/>
  <c r="L69" i="5"/>
  <c r="L70" i="5"/>
  <c r="K68" i="5"/>
  <c r="K69" i="5"/>
  <c r="K70" i="5"/>
  <c r="J68" i="5"/>
  <c r="J69" i="5"/>
  <c r="J70" i="5"/>
  <c r="H68" i="5"/>
  <c r="H69" i="5"/>
  <c r="H70" i="5"/>
  <c r="Q68" i="6" l="1"/>
  <c r="Q69" i="6" s="1"/>
  <c r="Q70" i="6" s="1"/>
  <c r="Q71" i="6" s="1"/>
  <c r="P68" i="6"/>
  <c r="P69" i="6"/>
  <c r="P70" i="6"/>
  <c r="P71" i="6"/>
  <c r="O68" i="6"/>
  <c r="O69" i="6"/>
  <c r="O70" i="6"/>
  <c r="O71" i="6"/>
  <c r="N68" i="6"/>
  <c r="N69" i="6"/>
  <c r="N70" i="6"/>
  <c r="N71" i="6"/>
  <c r="M68" i="6"/>
  <c r="M69" i="6"/>
  <c r="M70" i="6"/>
  <c r="M71" i="6"/>
  <c r="L68" i="6"/>
  <c r="L69" i="6"/>
  <c r="L70" i="6"/>
  <c r="L71" i="6"/>
  <c r="K68" i="6"/>
  <c r="K69" i="6"/>
  <c r="K70" i="6"/>
  <c r="K71" i="6"/>
  <c r="J68" i="6"/>
  <c r="J69" i="6"/>
  <c r="J70" i="6"/>
  <c r="J71" i="6"/>
  <c r="H68" i="6"/>
  <c r="H69" i="6"/>
  <c r="H70" i="6"/>
  <c r="H71" i="6"/>
  <c r="H48" i="6"/>
  <c r="J48" i="6" s="1"/>
  <c r="K48" i="6"/>
  <c r="L48" i="6"/>
  <c r="O48" i="6" s="1"/>
  <c r="M48" i="6"/>
  <c r="N48" i="6"/>
  <c r="H50" i="6"/>
  <c r="H51" i="6"/>
  <c r="H52" i="6"/>
  <c r="J52" i="6" s="1"/>
  <c r="H53" i="6"/>
  <c r="J53" i="6" s="1"/>
  <c r="H54" i="6"/>
  <c r="H55" i="6"/>
  <c r="H56" i="6"/>
  <c r="J56" i="6" s="1"/>
  <c r="H57" i="6"/>
  <c r="J57" i="6" s="1"/>
  <c r="H58" i="6"/>
  <c r="H59" i="6"/>
  <c r="H60" i="6"/>
  <c r="J60" i="6" s="1"/>
  <c r="H61" i="6"/>
  <c r="H62" i="6"/>
  <c r="H63" i="6"/>
  <c r="H64" i="6"/>
  <c r="J64" i="6" s="1"/>
  <c r="H65" i="6"/>
  <c r="J65" i="6" s="1"/>
  <c r="H66" i="6"/>
  <c r="H67" i="6"/>
  <c r="H49" i="6"/>
  <c r="P47" i="6"/>
  <c r="R47" i="6" s="1"/>
  <c r="O47" i="6"/>
  <c r="J47" i="6"/>
  <c r="P46" i="6"/>
  <c r="O46" i="6"/>
  <c r="J46" i="6"/>
  <c r="P45" i="6"/>
  <c r="O45" i="6"/>
  <c r="J45" i="6"/>
  <c r="P44" i="6"/>
  <c r="R44" i="6" s="1"/>
  <c r="V4" i="6" s="1"/>
  <c r="P48" i="6" s="1"/>
  <c r="O44" i="6"/>
  <c r="J44" i="6"/>
  <c r="P43" i="6"/>
  <c r="R43" i="6" s="1"/>
  <c r="O43" i="6"/>
  <c r="J43" i="6"/>
  <c r="P42" i="6"/>
  <c r="O42" i="6"/>
  <c r="J42" i="6"/>
  <c r="P41" i="6"/>
  <c r="R41" i="6" s="1"/>
  <c r="O41" i="6"/>
  <c r="J41" i="6"/>
  <c r="P40" i="6"/>
  <c r="O40" i="6"/>
  <c r="J40" i="6"/>
  <c r="P39" i="6"/>
  <c r="R39" i="6" s="1"/>
  <c r="O39" i="6"/>
  <c r="J39" i="6"/>
  <c r="P38" i="6"/>
  <c r="O38" i="6"/>
  <c r="J38" i="6"/>
  <c r="P37" i="6"/>
  <c r="R37" i="6" s="1"/>
  <c r="O37" i="6"/>
  <c r="J37" i="6"/>
  <c r="P36" i="6"/>
  <c r="R36" i="6" s="1"/>
  <c r="O36" i="6"/>
  <c r="J36" i="6"/>
  <c r="P35" i="6"/>
  <c r="R35" i="6" s="1"/>
  <c r="O35" i="6"/>
  <c r="J35" i="6"/>
  <c r="P34" i="6"/>
  <c r="O34" i="6"/>
  <c r="J34" i="6"/>
  <c r="P33" i="6"/>
  <c r="R33" i="6" s="1"/>
  <c r="O33" i="6"/>
  <c r="J33" i="6"/>
  <c r="P32" i="6"/>
  <c r="O32" i="6"/>
  <c r="J32" i="6"/>
  <c r="P31" i="6"/>
  <c r="R31" i="6" s="1"/>
  <c r="O31" i="6"/>
  <c r="J31" i="6"/>
  <c r="P30" i="6"/>
  <c r="O30" i="6"/>
  <c r="J30" i="6"/>
  <c r="P29" i="6"/>
  <c r="O29" i="6"/>
  <c r="J29" i="6"/>
  <c r="P28" i="6"/>
  <c r="R28" i="6" s="1"/>
  <c r="O28" i="6"/>
  <c r="J28" i="6"/>
  <c r="P27" i="6"/>
  <c r="R27" i="6" s="1"/>
  <c r="O27" i="6"/>
  <c r="J27" i="6"/>
  <c r="P26" i="6"/>
  <c r="O26" i="6"/>
  <c r="J26" i="6"/>
  <c r="P25" i="6"/>
  <c r="R25" i="6" s="1"/>
  <c r="O25" i="6"/>
  <c r="J25" i="6"/>
  <c r="P24" i="6"/>
  <c r="R24" i="6" s="1"/>
  <c r="O24" i="6"/>
  <c r="J24" i="6"/>
  <c r="P23" i="6"/>
  <c r="R23" i="6" s="1"/>
  <c r="O23" i="6"/>
  <c r="J23" i="6"/>
  <c r="P22" i="6"/>
  <c r="O22" i="6"/>
  <c r="J22" i="6"/>
  <c r="P21" i="6"/>
  <c r="R21" i="6" s="1"/>
  <c r="O21" i="6"/>
  <c r="J21" i="6"/>
  <c r="P20" i="6"/>
  <c r="R20" i="6" s="1"/>
  <c r="O20" i="6"/>
  <c r="J20" i="6"/>
  <c r="P19" i="6"/>
  <c r="R19" i="6" s="1"/>
  <c r="O19" i="6"/>
  <c r="J19" i="6"/>
  <c r="P18" i="6"/>
  <c r="O18" i="6"/>
  <c r="J18" i="6"/>
  <c r="P17" i="6"/>
  <c r="R17" i="6" s="1"/>
  <c r="O17" i="6"/>
  <c r="J17" i="6"/>
  <c r="P16" i="6"/>
  <c r="R16" i="6" s="1"/>
  <c r="O16" i="6"/>
  <c r="J16" i="6"/>
  <c r="P15" i="6"/>
  <c r="R15" i="6" s="1"/>
  <c r="O15" i="6"/>
  <c r="J15" i="6"/>
  <c r="P14" i="6"/>
  <c r="O14" i="6"/>
  <c r="J14" i="6"/>
  <c r="P13" i="6"/>
  <c r="O13" i="6"/>
  <c r="J13" i="6"/>
  <c r="P12" i="6"/>
  <c r="O12" i="6"/>
  <c r="J12" i="6"/>
  <c r="P11" i="6"/>
  <c r="R11" i="6" s="1"/>
  <c r="O11" i="6"/>
  <c r="J11" i="6"/>
  <c r="P10" i="6"/>
  <c r="O10" i="6"/>
  <c r="J10" i="6"/>
  <c r="P9" i="6"/>
  <c r="R9" i="6" s="1"/>
  <c r="O9" i="6"/>
  <c r="J9" i="6"/>
  <c r="P8" i="6"/>
  <c r="R8" i="6" s="1"/>
  <c r="O8" i="6"/>
  <c r="J8" i="6"/>
  <c r="P7" i="6"/>
  <c r="R7" i="6" s="1"/>
  <c r="O7" i="6"/>
  <c r="J7" i="6"/>
  <c r="P6" i="6"/>
  <c r="O6" i="6"/>
  <c r="J6" i="6"/>
  <c r="P5" i="6"/>
  <c r="R5" i="6" s="1"/>
  <c r="O5" i="6"/>
  <c r="J5" i="6"/>
  <c r="N66" i="6"/>
  <c r="M66" i="6"/>
  <c r="L66" i="6"/>
  <c r="K66" i="6"/>
  <c r="J66" i="6"/>
  <c r="N65" i="6"/>
  <c r="M65" i="6"/>
  <c r="L65" i="6"/>
  <c r="K65" i="6"/>
  <c r="N64" i="6"/>
  <c r="M64" i="6"/>
  <c r="L64" i="6"/>
  <c r="K64" i="6"/>
  <c r="O64" i="6" s="1"/>
  <c r="N63" i="6"/>
  <c r="M63" i="6"/>
  <c r="L63" i="6"/>
  <c r="K63" i="6"/>
  <c r="O63" i="6" s="1"/>
  <c r="J63" i="6"/>
  <c r="N62" i="6"/>
  <c r="M62" i="6"/>
  <c r="L62" i="6"/>
  <c r="K62" i="6"/>
  <c r="J62" i="6"/>
  <c r="N61" i="6"/>
  <c r="M61" i="6"/>
  <c r="L61" i="6"/>
  <c r="K61" i="6"/>
  <c r="O61" i="6" s="1"/>
  <c r="J61" i="6"/>
  <c r="N60" i="6"/>
  <c r="M60" i="6"/>
  <c r="L60" i="6"/>
  <c r="K60" i="6"/>
  <c r="N59" i="6"/>
  <c r="M59" i="6"/>
  <c r="L59" i="6"/>
  <c r="K59" i="6"/>
  <c r="J59" i="6"/>
  <c r="N58" i="6"/>
  <c r="M58" i="6"/>
  <c r="L58" i="6"/>
  <c r="K58" i="6"/>
  <c r="O58" i="6" s="1"/>
  <c r="J58" i="6"/>
  <c r="N57" i="6"/>
  <c r="M57" i="6"/>
  <c r="L57" i="6"/>
  <c r="K57" i="6"/>
  <c r="N56" i="6"/>
  <c r="M56" i="6"/>
  <c r="L56" i="6"/>
  <c r="K56" i="6"/>
  <c r="N55" i="6"/>
  <c r="M55" i="6"/>
  <c r="L55" i="6"/>
  <c r="K55" i="6"/>
  <c r="J55" i="6"/>
  <c r="N54" i="6"/>
  <c r="M54" i="6"/>
  <c r="L54" i="6"/>
  <c r="K54" i="6"/>
  <c r="O54" i="6" s="1"/>
  <c r="J54" i="6"/>
  <c r="N53" i="6"/>
  <c r="M53" i="6"/>
  <c r="L53" i="6"/>
  <c r="K53" i="6"/>
  <c r="N52" i="6"/>
  <c r="M52" i="6"/>
  <c r="L52" i="6"/>
  <c r="K52" i="6"/>
  <c r="N51" i="6"/>
  <c r="M51" i="6"/>
  <c r="L51" i="6"/>
  <c r="K51" i="6"/>
  <c r="N50" i="6"/>
  <c r="M50" i="6"/>
  <c r="L50" i="6"/>
  <c r="K50" i="6"/>
  <c r="N49" i="6"/>
  <c r="M49" i="6"/>
  <c r="L49" i="6"/>
  <c r="K49" i="6"/>
  <c r="R46" i="6"/>
  <c r="R45" i="6"/>
  <c r="R42" i="6"/>
  <c r="R40" i="6"/>
  <c r="R38" i="6"/>
  <c r="R34" i="6"/>
  <c r="R32" i="6"/>
  <c r="R30" i="6"/>
  <c r="R29" i="6"/>
  <c r="R26" i="6"/>
  <c r="R22" i="6"/>
  <c r="R18" i="6"/>
  <c r="R14" i="6"/>
  <c r="R13" i="6"/>
  <c r="R12" i="6"/>
  <c r="R10" i="6"/>
  <c r="R6" i="6"/>
  <c r="V5" i="5"/>
  <c r="P50" i="5" s="1"/>
  <c r="I50" i="5"/>
  <c r="I51" i="5" s="1"/>
  <c r="I49" i="5"/>
  <c r="J49" i="5" s="1"/>
  <c r="J50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6" i="5"/>
  <c r="O65" i="6" l="1"/>
  <c r="Q48" i="6"/>
  <c r="O49" i="6"/>
  <c r="O50" i="6"/>
  <c r="O51" i="6"/>
  <c r="O52" i="6"/>
  <c r="O53" i="6"/>
  <c r="O59" i="6"/>
  <c r="O60" i="6"/>
  <c r="O55" i="6"/>
  <c r="O56" i="6"/>
  <c r="O57" i="6"/>
  <c r="O62" i="6"/>
  <c r="P49" i="6"/>
  <c r="P56" i="6"/>
  <c r="P64" i="6"/>
  <c r="P67" i="6"/>
  <c r="P51" i="6"/>
  <c r="P59" i="6"/>
  <c r="P65" i="6"/>
  <c r="P52" i="6"/>
  <c r="P55" i="6"/>
  <c r="P63" i="6"/>
  <c r="P60" i="6"/>
  <c r="O66" i="6"/>
  <c r="P66" i="6"/>
  <c r="P62" i="6"/>
  <c r="P58" i="6"/>
  <c r="P54" i="6"/>
  <c r="P50" i="6"/>
  <c r="P61" i="6"/>
  <c r="P57" i="6"/>
  <c r="P53" i="6"/>
  <c r="J49" i="6"/>
  <c r="J51" i="5"/>
  <c r="I52" i="5"/>
  <c r="P51" i="5"/>
  <c r="P49" i="5"/>
  <c r="N67" i="6"/>
  <c r="M67" i="6"/>
  <c r="L67" i="6"/>
  <c r="K67" i="6"/>
  <c r="J67" i="6"/>
  <c r="N67" i="5"/>
  <c r="M67" i="5"/>
  <c r="L67" i="5"/>
  <c r="K67" i="5"/>
  <c r="H67" i="5"/>
  <c r="N66" i="5"/>
  <c r="M66" i="5"/>
  <c r="L66" i="5"/>
  <c r="K66" i="5"/>
  <c r="H66" i="5"/>
  <c r="N65" i="5"/>
  <c r="M65" i="5"/>
  <c r="L65" i="5"/>
  <c r="K65" i="5"/>
  <c r="H65" i="5"/>
  <c r="N64" i="5"/>
  <c r="M64" i="5"/>
  <c r="L64" i="5"/>
  <c r="K64" i="5"/>
  <c r="H64" i="5"/>
  <c r="N63" i="5"/>
  <c r="M63" i="5"/>
  <c r="L63" i="5"/>
  <c r="K63" i="5"/>
  <c r="O63" i="5" s="1"/>
  <c r="H63" i="5"/>
  <c r="N62" i="5"/>
  <c r="M62" i="5"/>
  <c r="L62" i="5"/>
  <c r="K62" i="5"/>
  <c r="H62" i="5"/>
  <c r="N61" i="5"/>
  <c r="M61" i="5"/>
  <c r="L61" i="5"/>
  <c r="K61" i="5"/>
  <c r="O61" i="5" s="1"/>
  <c r="N60" i="5"/>
  <c r="M60" i="5"/>
  <c r="L60" i="5"/>
  <c r="K60" i="5"/>
  <c r="O60" i="5" s="1"/>
  <c r="N59" i="5"/>
  <c r="M59" i="5"/>
  <c r="L59" i="5"/>
  <c r="K59" i="5"/>
  <c r="O59" i="5" s="1"/>
  <c r="N58" i="5"/>
  <c r="M58" i="5"/>
  <c r="L58" i="5"/>
  <c r="K58" i="5"/>
  <c r="O58" i="5" s="1"/>
  <c r="N57" i="5"/>
  <c r="M57" i="5"/>
  <c r="L57" i="5"/>
  <c r="K57" i="5"/>
  <c r="N56" i="5"/>
  <c r="M56" i="5"/>
  <c r="L56" i="5"/>
  <c r="K56" i="5"/>
  <c r="O56" i="5" s="1"/>
  <c r="N55" i="5"/>
  <c r="M55" i="5"/>
  <c r="L55" i="5"/>
  <c r="K55" i="5"/>
  <c r="O55" i="5" s="1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P48" i="5"/>
  <c r="O48" i="5"/>
  <c r="J48" i="5"/>
  <c r="P47" i="5"/>
  <c r="O47" i="5"/>
  <c r="J47" i="5"/>
  <c r="P46" i="5"/>
  <c r="O46" i="5"/>
  <c r="J46" i="5"/>
  <c r="P45" i="5"/>
  <c r="O45" i="5"/>
  <c r="J45" i="5"/>
  <c r="P44" i="5"/>
  <c r="O44" i="5"/>
  <c r="J44" i="5"/>
  <c r="P43" i="5"/>
  <c r="O43" i="5"/>
  <c r="J43" i="5"/>
  <c r="P42" i="5"/>
  <c r="O42" i="5"/>
  <c r="J42" i="5"/>
  <c r="P41" i="5"/>
  <c r="O41" i="5"/>
  <c r="J41" i="5"/>
  <c r="P40" i="5"/>
  <c r="O40" i="5"/>
  <c r="J40" i="5"/>
  <c r="P39" i="5"/>
  <c r="O39" i="5"/>
  <c r="J39" i="5"/>
  <c r="P38" i="5"/>
  <c r="O38" i="5"/>
  <c r="J38" i="5"/>
  <c r="P37" i="5"/>
  <c r="O37" i="5"/>
  <c r="J37" i="5"/>
  <c r="P36" i="5"/>
  <c r="O36" i="5"/>
  <c r="J36" i="5"/>
  <c r="P35" i="5"/>
  <c r="O35" i="5"/>
  <c r="J35" i="5"/>
  <c r="P34" i="5"/>
  <c r="O34" i="5"/>
  <c r="J34" i="5"/>
  <c r="P33" i="5"/>
  <c r="O33" i="5"/>
  <c r="J33" i="5"/>
  <c r="P32" i="5"/>
  <c r="O32" i="5"/>
  <c r="J32" i="5"/>
  <c r="P31" i="5"/>
  <c r="O31" i="5"/>
  <c r="J31" i="5"/>
  <c r="P30" i="5"/>
  <c r="O30" i="5"/>
  <c r="J30" i="5"/>
  <c r="P29" i="5"/>
  <c r="O29" i="5"/>
  <c r="J29" i="5"/>
  <c r="P28" i="5"/>
  <c r="O28" i="5"/>
  <c r="J28" i="5"/>
  <c r="P27" i="5"/>
  <c r="O27" i="5"/>
  <c r="J27" i="5"/>
  <c r="P26" i="5"/>
  <c r="O26" i="5"/>
  <c r="J26" i="5"/>
  <c r="P25" i="5"/>
  <c r="O25" i="5"/>
  <c r="J25" i="5"/>
  <c r="P24" i="5"/>
  <c r="O24" i="5"/>
  <c r="J24" i="5"/>
  <c r="P23" i="5"/>
  <c r="O23" i="5"/>
  <c r="J23" i="5"/>
  <c r="P22" i="5"/>
  <c r="O22" i="5"/>
  <c r="J22" i="5"/>
  <c r="P21" i="5"/>
  <c r="O21" i="5"/>
  <c r="J21" i="5"/>
  <c r="P20" i="5"/>
  <c r="O20" i="5"/>
  <c r="J20" i="5"/>
  <c r="P19" i="5"/>
  <c r="O19" i="5"/>
  <c r="J19" i="5"/>
  <c r="P18" i="5"/>
  <c r="O18" i="5"/>
  <c r="J18" i="5"/>
  <c r="P17" i="5"/>
  <c r="O17" i="5"/>
  <c r="J17" i="5"/>
  <c r="P16" i="5"/>
  <c r="O16" i="5"/>
  <c r="J16" i="5"/>
  <c r="P15" i="5"/>
  <c r="O15" i="5"/>
  <c r="J15" i="5"/>
  <c r="P14" i="5"/>
  <c r="O14" i="5"/>
  <c r="J14" i="5"/>
  <c r="P13" i="5"/>
  <c r="O13" i="5"/>
  <c r="J13" i="5"/>
  <c r="P12" i="5"/>
  <c r="O12" i="5"/>
  <c r="J12" i="5"/>
  <c r="P11" i="5"/>
  <c r="O11" i="5"/>
  <c r="J11" i="5"/>
  <c r="P10" i="5"/>
  <c r="O10" i="5"/>
  <c r="J10" i="5"/>
  <c r="P9" i="5"/>
  <c r="O9" i="5"/>
  <c r="J9" i="5"/>
  <c r="P8" i="5"/>
  <c r="O8" i="5"/>
  <c r="J8" i="5"/>
  <c r="P7" i="5"/>
  <c r="O7" i="5"/>
  <c r="J7" i="5"/>
  <c r="P6" i="5"/>
  <c r="O6" i="5"/>
  <c r="J6" i="5"/>
  <c r="O49" i="5" l="1"/>
  <c r="Q49" i="5" s="1"/>
  <c r="Q50" i="5" s="1"/>
  <c r="O50" i="5"/>
  <c r="O51" i="5"/>
  <c r="O52" i="5"/>
  <c r="O53" i="5"/>
  <c r="O54" i="5"/>
  <c r="O57" i="5"/>
  <c r="O62" i="5"/>
  <c r="O64" i="5"/>
  <c r="O65" i="5"/>
  <c r="O66" i="5"/>
  <c r="O67" i="5"/>
  <c r="Q49" i="6"/>
  <c r="Q50" i="6" s="1"/>
  <c r="O67" i="6"/>
  <c r="J50" i="6"/>
  <c r="P52" i="5"/>
  <c r="J52" i="5"/>
  <c r="L10" i="3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6" i="3" s="1"/>
  <c r="L37" i="3" s="1"/>
  <c r="L38" i="3" s="1"/>
  <c r="L39" i="3" s="1"/>
  <c r="L40" i="3" s="1"/>
  <c r="L41" i="3" s="1"/>
  <c r="L42" i="3" s="1"/>
  <c r="L43" i="3" s="1"/>
  <c r="L45" i="3" s="1"/>
  <c r="L46" i="3" s="1"/>
  <c r="L47" i="3" s="1"/>
  <c r="L48" i="3" s="1"/>
  <c r="L49" i="3" s="1"/>
  <c r="L50" i="3" s="1"/>
  <c r="L9" i="3"/>
  <c r="L10" i="4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9" i="4"/>
  <c r="C8" i="4"/>
  <c r="I50" i="4"/>
  <c r="I49" i="4"/>
  <c r="I48" i="4"/>
  <c r="I47" i="4"/>
  <c r="M47" i="4" s="1"/>
  <c r="I46" i="4"/>
  <c r="I45" i="4"/>
  <c r="I44" i="4"/>
  <c r="I43" i="4"/>
  <c r="I42" i="4"/>
  <c r="I41" i="4"/>
  <c r="I40" i="4"/>
  <c r="I39" i="4"/>
  <c r="K39" i="4" s="1"/>
  <c r="I38" i="4"/>
  <c r="I37" i="4"/>
  <c r="I36" i="4"/>
  <c r="I35" i="4"/>
  <c r="K35" i="4" s="1"/>
  <c r="I34" i="4"/>
  <c r="I33" i="4"/>
  <c r="I32" i="4"/>
  <c r="I31" i="4"/>
  <c r="K31" i="4" s="1"/>
  <c r="I30" i="4"/>
  <c r="I29" i="4"/>
  <c r="I28" i="4"/>
  <c r="I27" i="4"/>
  <c r="I26" i="4"/>
  <c r="I25" i="4"/>
  <c r="I24" i="4"/>
  <c r="I23" i="4"/>
  <c r="K23" i="4" s="1"/>
  <c r="I22" i="4"/>
  <c r="I21" i="4"/>
  <c r="I20" i="4"/>
  <c r="I19" i="4"/>
  <c r="K19" i="4" s="1"/>
  <c r="I18" i="4"/>
  <c r="I17" i="4"/>
  <c r="I16" i="4"/>
  <c r="I15" i="4"/>
  <c r="K15" i="4" s="1"/>
  <c r="I14" i="4"/>
  <c r="I13" i="4"/>
  <c r="I12" i="4"/>
  <c r="I11" i="4"/>
  <c r="I10" i="4"/>
  <c r="I9" i="4"/>
  <c r="I8" i="4"/>
  <c r="J50" i="4"/>
  <c r="M50" i="4"/>
  <c r="C50" i="4"/>
  <c r="J49" i="4"/>
  <c r="K49" i="4" s="1"/>
  <c r="M49" i="4"/>
  <c r="C49" i="4"/>
  <c r="J48" i="4"/>
  <c r="M48" i="4"/>
  <c r="C48" i="4"/>
  <c r="J47" i="4"/>
  <c r="C47" i="4"/>
  <c r="J46" i="4"/>
  <c r="M46" i="4"/>
  <c r="C46" i="4"/>
  <c r="J45" i="4"/>
  <c r="K45" i="4"/>
  <c r="C45" i="4"/>
  <c r="J44" i="4"/>
  <c r="M44" i="4"/>
  <c r="C44" i="4"/>
  <c r="J43" i="4"/>
  <c r="C43" i="4"/>
  <c r="J42" i="4"/>
  <c r="M42" i="4"/>
  <c r="C42" i="4"/>
  <c r="J41" i="4"/>
  <c r="K41" i="4"/>
  <c r="C41" i="4"/>
  <c r="J40" i="4"/>
  <c r="M40" i="4"/>
  <c r="C40" i="4"/>
  <c r="J39" i="4"/>
  <c r="C39" i="4"/>
  <c r="J38" i="4"/>
  <c r="M38" i="4"/>
  <c r="C38" i="4"/>
  <c r="J37" i="4"/>
  <c r="K37" i="4" s="1"/>
  <c r="C37" i="4"/>
  <c r="J36" i="4"/>
  <c r="K36" i="4" s="1"/>
  <c r="M36" i="4"/>
  <c r="C36" i="4"/>
  <c r="J35" i="4"/>
  <c r="C35" i="4"/>
  <c r="J34" i="4"/>
  <c r="K34" i="4" s="1"/>
  <c r="M34" i="4"/>
  <c r="C34" i="4"/>
  <c r="J33" i="4"/>
  <c r="K33" i="4"/>
  <c r="C33" i="4"/>
  <c r="J32" i="4"/>
  <c r="K32" i="4" s="1"/>
  <c r="M32" i="4"/>
  <c r="C32" i="4"/>
  <c r="J31" i="4"/>
  <c r="C31" i="4"/>
  <c r="J30" i="4"/>
  <c r="K30" i="4" s="1"/>
  <c r="M30" i="4"/>
  <c r="C30" i="4"/>
  <c r="J29" i="4"/>
  <c r="K29" i="4"/>
  <c r="C29" i="4"/>
  <c r="J28" i="4"/>
  <c r="K28" i="4" s="1"/>
  <c r="M28" i="4"/>
  <c r="C28" i="4"/>
  <c r="J27" i="4"/>
  <c r="C27" i="4"/>
  <c r="J26" i="4"/>
  <c r="K26" i="4" s="1"/>
  <c r="M26" i="4"/>
  <c r="C26" i="4"/>
  <c r="J25" i="4"/>
  <c r="K25" i="4"/>
  <c r="C25" i="4"/>
  <c r="J24" i="4"/>
  <c r="K24" i="4" s="1"/>
  <c r="M24" i="4"/>
  <c r="C24" i="4"/>
  <c r="J23" i="4"/>
  <c r="C23" i="4"/>
  <c r="J22" i="4"/>
  <c r="K22" i="4" s="1"/>
  <c r="M22" i="4"/>
  <c r="C22" i="4"/>
  <c r="J21" i="4"/>
  <c r="K21" i="4" s="1"/>
  <c r="C21" i="4"/>
  <c r="J20" i="4"/>
  <c r="K20" i="4" s="1"/>
  <c r="M20" i="4"/>
  <c r="C20" i="4"/>
  <c r="J19" i="4"/>
  <c r="C19" i="4"/>
  <c r="J18" i="4"/>
  <c r="K18" i="4" s="1"/>
  <c r="M18" i="4"/>
  <c r="C18" i="4"/>
  <c r="J17" i="4"/>
  <c r="K17" i="4"/>
  <c r="C17" i="4"/>
  <c r="J16" i="4"/>
  <c r="K16" i="4" s="1"/>
  <c r="M16" i="4"/>
  <c r="C16" i="4"/>
  <c r="J15" i="4"/>
  <c r="C15" i="4"/>
  <c r="J14" i="4"/>
  <c r="K14" i="4" s="1"/>
  <c r="M14" i="4"/>
  <c r="C14" i="4"/>
  <c r="J13" i="4"/>
  <c r="K13" i="4"/>
  <c r="C13" i="4"/>
  <c r="J12" i="4"/>
  <c r="K12" i="4" s="1"/>
  <c r="M12" i="4"/>
  <c r="C12" i="4"/>
  <c r="J11" i="4"/>
  <c r="C11" i="4"/>
  <c r="J10" i="4"/>
  <c r="K10" i="4" s="1"/>
  <c r="M10" i="4"/>
  <c r="C10" i="4"/>
  <c r="J9" i="4"/>
  <c r="K9" i="4"/>
  <c r="C9" i="4"/>
  <c r="J8" i="4"/>
  <c r="K8" i="4" s="1"/>
  <c r="L8" i="4" s="1"/>
  <c r="M8" i="4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8" i="3"/>
  <c r="L8" i="3"/>
  <c r="Q51" i="5" l="1"/>
  <c r="Q52" i="5" s="1"/>
  <c r="J51" i="6"/>
  <c r="Q51" i="6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P53" i="5"/>
  <c r="J53" i="5"/>
  <c r="K43" i="4"/>
  <c r="K11" i="4"/>
  <c r="K27" i="4"/>
  <c r="K47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K38" i="4"/>
  <c r="M39" i="4"/>
  <c r="K40" i="4"/>
  <c r="M41" i="4"/>
  <c r="K42" i="4"/>
  <c r="M43" i="4"/>
  <c r="K44" i="4"/>
  <c r="M45" i="4"/>
  <c r="K46" i="4"/>
  <c r="K48" i="4"/>
  <c r="K50" i="4"/>
  <c r="Q53" i="5" l="1"/>
  <c r="P54" i="5"/>
  <c r="J54" i="5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9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8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Q54" i="5" l="1"/>
  <c r="J55" i="5"/>
  <c r="P55" i="5"/>
  <c r="Q55" i="5" s="1"/>
  <c r="Q49" i="2"/>
  <c r="P48" i="2"/>
  <c r="O48" i="2"/>
  <c r="J48" i="2"/>
  <c r="P47" i="2"/>
  <c r="O47" i="2"/>
  <c r="J47" i="2"/>
  <c r="P46" i="2"/>
  <c r="O46" i="2"/>
  <c r="J46" i="2"/>
  <c r="P45" i="2"/>
  <c r="O45" i="2"/>
  <c r="J45" i="2"/>
  <c r="P44" i="2"/>
  <c r="O44" i="2"/>
  <c r="J44" i="2"/>
  <c r="P43" i="2"/>
  <c r="O43" i="2"/>
  <c r="J43" i="2"/>
  <c r="P42" i="2"/>
  <c r="O42" i="2"/>
  <c r="J42" i="2"/>
  <c r="P41" i="2"/>
  <c r="O41" i="2"/>
  <c r="J41" i="2"/>
  <c r="P40" i="2"/>
  <c r="O40" i="2"/>
  <c r="J40" i="2"/>
  <c r="P39" i="2"/>
  <c r="O39" i="2"/>
  <c r="J39" i="2"/>
  <c r="P38" i="2"/>
  <c r="O38" i="2"/>
  <c r="J38" i="2"/>
  <c r="P37" i="2"/>
  <c r="O37" i="2"/>
  <c r="J37" i="2"/>
  <c r="P36" i="2"/>
  <c r="O36" i="2"/>
  <c r="J36" i="2"/>
  <c r="P35" i="2"/>
  <c r="O35" i="2"/>
  <c r="J35" i="2"/>
  <c r="P34" i="2"/>
  <c r="O34" i="2"/>
  <c r="J34" i="2"/>
  <c r="P33" i="2"/>
  <c r="O33" i="2"/>
  <c r="J33" i="2"/>
  <c r="P32" i="2"/>
  <c r="O32" i="2"/>
  <c r="J32" i="2"/>
  <c r="P31" i="2"/>
  <c r="O31" i="2"/>
  <c r="J31" i="2"/>
  <c r="P30" i="2"/>
  <c r="O30" i="2"/>
  <c r="J30" i="2"/>
  <c r="P29" i="2"/>
  <c r="O29" i="2"/>
  <c r="J29" i="2"/>
  <c r="P28" i="2"/>
  <c r="O28" i="2"/>
  <c r="J28" i="2"/>
  <c r="P27" i="2"/>
  <c r="O27" i="2"/>
  <c r="J27" i="2"/>
  <c r="P26" i="2"/>
  <c r="O26" i="2"/>
  <c r="J26" i="2"/>
  <c r="P25" i="2"/>
  <c r="O25" i="2"/>
  <c r="J25" i="2"/>
  <c r="P24" i="2"/>
  <c r="O24" i="2"/>
  <c r="J24" i="2"/>
  <c r="P23" i="2"/>
  <c r="O23" i="2"/>
  <c r="J23" i="2"/>
  <c r="P22" i="2"/>
  <c r="O22" i="2"/>
  <c r="J22" i="2"/>
  <c r="P21" i="2"/>
  <c r="O21" i="2"/>
  <c r="J21" i="2"/>
  <c r="P20" i="2"/>
  <c r="O20" i="2"/>
  <c r="J20" i="2"/>
  <c r="P19" i="2"/>
  <c r="O19" i="2"/>
  <c r="J19" i="2"/>
  <c r="P18" i="2"/>
  <c r="O18" i="2"/>
  <c r="J18" i="2"/>
  <c r="P17" i="2"/>
  <c r="O17" i="2"/>
  <c r="J17" i="2"/>
  <c r="P16" i="2"/>
  <c r="O16" i="2"/>
  <c r="J16" i="2"/>
  <c r="P15" i="2"/>
  <c r="O15" i="2"/>
  <c r="J15" i="2"/>
  <c r="P14" i="2"/>
  <c r="O14" i="2"/>
  <c r="J14" i="2"/>
  <c r="P13" i="2"/>
  <c r="O13" i="2"/>
  <c r="J13" i="2"/>
  <c r="P12" i="2"/>
  <c r="O12" i="2"/>
  <c r="J12" i="2"/>
  <c r="P11" i="2"/>
  <c r="O11" i="2"/>
  <c r="J11" i="2"/>
  <c r="P10" i="2"/>
  <c r="O10" i="2"/>
  <c r="J10" i="2"/>
  <c r="P9" i="2"/>
  <c r="O9" i="2"/>
  <c r="J9" i="2"/>
  <c r="P8" i="2"/>
  <c r="O8" i="2"/>
  <c r="J8" i="2"/>
  <c r="P7" i="2"/>
  <c r="O7" i="2"/>
  <c r="J7" i="2"/>
  <c r="P6" i="2"/>
  <c r="O6" i="2"/>
  <c r="J6" i="2"/>
  <c r="P48" i="1"/>
  <c r="O48" i="1"/>
  <c r="J48" i="1"/>
  <c r="P47" i="1"/>
  <c r="O47" i="1"/>
  <c r="J47" i="1"/>
  <c r="P46" i="1"/>
  <c r="O46" i="1"/>
  <c r="J46" i="1"/>
  <c r="P45" i="1"/>
  <c r="O45" i="1"/>
  <c r="J45" i="1"/>
  <c r="P44" i="1"/>
  <c r="O44" i="1"/>
  <c r="J44" i="1"/>
  <c r="P43" i="1"/>
  <c r="O43" i="1"/>
  <c r="J43" i="1"/>
  <c r="P42" i="1"/>
  <c r="O42" i="1"/>
  <c r="J42" i="1"/>
  <c r="P41" i="1"/>
  <c r="O41" i="1"/>
  <c r="J41" i="1"/>
  <c r="P40" i="1"/>
  <c r="O40" i="1"/>
  <c r="J40" i="1"/>
  <c r="P39" i="1"/>
  <c r="O39" i="1"/>
  <c r="J39" i="1"/>
  <c r="P38" i="1"/>
  <c r="O38" i="1"/>
  <c r="J38" i="1"/>
  <c r="P37" i="1"/>
  <c r="O37" i="1"/>
  <c r="J37" i="1"/>
  <c r="P36" i="1"/>
  <c r="O36" i="1"/>
  <c r="J36" i="1"/>
  <c r="P35" i="1"/>
  <c r="O35" i="1"/>
  <c r="J35" i="1"/>
  <c r="P34" i="1"/>
  <c r="O34" i="1"/>
  <c r="J34" i="1"/>
  <c r="P33" i="1"/>
  <c r="O33" i="1"/>
  <c r="J33" i="1"/>
  <c r="P32" i="1"/>
  <c r="O32" i="1"/>
  <c r="J32" i="1"/>
  <c r="P31" i="1"/>
  <c r="O31" i="1"/>
  <c r="J31" i="1"/>
  <c r="P30" i="1"/>
  <c r="O30" i="1"/>
  <c r="J30" i="1"/>
  <c r="P29" i="1"/>
  <c r="O29" i="1"/>
  <c r="J29" i="1"/>
  <c r="P28" i="1"/>
  <c r="O28" i="1"/>
  <c r="J28" i="1"/>
  <c r="P27" i="1"/>
  <c r="O27" i="1"/>
  <c r="J27" i="1"/>
  <c r="P26" i="1"/>
  <c r="O26" i="1"/>
  <c r="J26" i="1"/>
  <c r="P25" i="1"/>
  <c r="O25" i="1"/>
  <c r="J25" i="1"/>
  <c r="P24" i="1"/>
  <c r="O24" i="1"/>
  <c r="J24" i="1"/>
  <c r="P23" i="1"/>
  <c r="O23" i="1"/>
  <c r="J23" i="1"/>
  <c r="P22" i="1"/>
  <c r="O22" i="1"/>
  <c r="J22" i="1"/>
  <c r="P21" i="1"/>
  <c r="O21" i="1"/>
  <c r="J21" i="1"/>
  <c r="P20" i="1"/>
  <c r="O20" i="1"/>
  <c r="J20" i="1"/>
  <c r="P19" i="1"/>
  <c r="O19" i="1"/>
  <c r="J19" i="1"/>
  <c r="P18" i="1"/>
  <c r="O18" i="1"/>
  <c r="J18" i="1"/>
  <c r="P17" i="1"/>
  <c r="O17" i="1"/>
  <c r="J17" i="1"/>
  <c r="P16" i="1"/>
  <c r="O16" i="1"/>
  <c r="J16" i="1"/>
  <c r="P15" i="1"/>
  <c r="O15" i="1"/>
  <c r="J15" i="1"/>
  <c r="P14" i="1"/>
  <c r="O14" i="1"/>
  <c r="J14" i="1"/>
  <c r="P13" i="1"/>
  <c r="O13" i="1"/>
  <c r="J13" i="1"/>
  <c r="P12" i="1"/>
  <c r="O12" i="1"/>
  <c r="J12" i="1"/>
  <c r="P11" i="1"/>
  <c r="O11" i="1"/>
  <c r="J11" i="1"/>
  <c r="P10" i="1"/>
  <c r="O10" i="1"/>
  <c r="J10" i="1"/>
  <c r="P9" i="1"/>
  <c r="O9" i="1"/>
  <c r="J9" i="1"/>
  <c r="P8" i="1"/>
  <c r="O8" i="1"/>
  <c r="J8" i="1"/>
  <c r="P7" i="1"/>
  <c r="O7" i="1"/>
  <c r="J7" i="1"/>
  <c r="P6" i="1"/>
  <c r="O6" i="1"/>
  <c r="J6" i="1"/>
  <c r="N67" i="2"/>
  <c r="M67" i="2"/>
  <c r="L67" i="2"/>
  <c r="K67" i="2"/>
  <c r="I67" i="2"/>
  <c r="H67" i="2"/>
  <c r="N66" i="2"/>
  <c r="M66" i="2"/>
  <c r="P66" i="2" s="1"/>
  <c r="L66" i="2"/>
  <c r="K66" i="2"/>
  <c r="I66" i="2"/>
  <c r="H66" i="2"/>
  <c r="N65" i="2"/>
  <c r="M65" i="2"/>
  <c r="L65" i="2"/>
  <c r="K65" i="2"/>
  <c r="I65" i="2"/>
  <c r="H65" i="2"/>
  <c r="N64" i="2"/>
  <c r="M64" i="2"/>
  <c r="L64" i="2"/>
  <c r="K64" i="2"/>
  <c r="I64" i="2"/>
  <c r="H64" i="2"/>
  <c r="N63" i="2"/>
  <c r="M63" i="2"/>
  <c r="L63" i="2"/>
  <c r="K63" i="2"/>
  <c r="I63" i="2"/>
  <c r="H63" i="2"/>
  <c r="N62" i="2"/>
  <c r="M62" i="2"/>
  <c r="L62" i="2"/>
  <c r="K62" i="2"/>
  <c r="I62" i="2"/>
  <c r="H62" i="2"/>
  <c r="N61" i="2"/>
  <c r="M61" i="2"/>
  <c r="L61" i="2"/>
  <c r="K61" i="2"/>
  <c r="I61" i="2"/>
  <c r="H61" i="2"/>
  <c r="N60" i="2"/>
  <c r="M60" i="2"/>
  <c r="L60" i="2"/>
  <c r="K60" i="2"/>
  <c r="I60" i="2"/>
  <c r="H60" i="2"/>
  <c r="N59" i="2"/>
  <c r="M59" i="2"/>
  <c r="L59" i="2"/>
  <c r="K59" i="2"/>
  <c r="I59" i="2"/>
  <c r="H59" i="2"/>
  <c r="N58" i="2"/>
  <c r="M58" i="2"/>
  <c r="L58" i="2"/>
  <c r="K58" i="2"/>
  <c r="I58" i="2"/>
  <c r="H58" i="2"/>
  <c r="N57" i="2"/>
  <c r="M57" i="2"/>
  <c r="L57" i="2"/>
  <c r="K57" i="2"/>
  <c r="I57" i="2"/>
  <c r="H57" i="2"/>
  <c r="N56" i="2"/>
  <c r="M56" i="2"/>
  <c r="L56" i="2"/>
  <c r="K56" i="2"/>
  <c r="I56" i="2"/>
  <c r="H56" i="2"/>
  <c r="N55" i="2"/>
  <c r="M55" i="2"/>
  <c r="L55" i="2"/>
  <c r="K55" i="2"/>
  <c r="I55" i="2"/>
  <c r="H55" i="2"/>
  <c r="N54" i="2"/>
  <c r="M54" i="2"/>
  <c r="L54" i="2"/>
  <c r="K54" i="2"/>
  <c r="I54" i="2"/>
  <c r="H54" i="2"/>
  <c r="N53" i="2"/>
  <c r="M53" i="2"/>
  <c r="L53" i="2"/>
  <c r="K53" i="2"/>
  <c r="I53" i="2"/>
  <c r="H53" i="2"/>
  <c r="N52" i="2"/>
  <c r="M52" i="2"/>
  <c r="L52" i="2"/>
  <c r="K52" i="2"/>
  <c r="I52" i="2"/>
  <c r="H52" i="2"/>
  <c r="N51" i="2"/>
  <c r="M51" i="2"/>
  <c r="L51" i="2"/>
  <c r="K51" i="2"/>
  <c r="I51" i="2"/>
  <c r="H51" i="2"/>
  <c r="N50" i="2"/>
  <c r="M50" i="2"/>
  <c r="L50" i="2"/>
  <c r="K50" i="2"/>
  <c r="I50" i="2"/>
  <c r="H50" i="2"/>
  <c r="N49" i="2"/>
  <c r="M49" i="2"/>
  <c r="L49" i="2"/>
  <c r="K49" i="2"/>
  <c r="I49" i="2"/>
  <c r="H49" i="2"/>
  <c r="N67" i="1"/>
  <c r="M67" i="1"/>
  <c r="L67" i="1"/>
  <c r="K67" i="1"/>
  <c r="I67" i="1"/>
  <c r="H67" i="1"/>
  <c r="N66" i="1"/>
  <c r="M66" i="1"/>
  <c r="L66" i="1"/>
  <c r="K66" i="1"/>
  <c r="I66" i="1"/>
  <c r="H66" i="1"/>
  <c r="N65" i="1"/>
  <c r="M65" i="1"/>
  <c r="L65" i="1"/>
  <c r="K65" i="1"/>
  <c r="I65" i="1"/>
  <c r="H65" i="1"/>
  <c r="N64" i="1"/>
  <c r="M64" i="1"/>
  <c r="L64" i="1"/>
  <c r="K64" i="1"/>
  <c r="I64" i="1"/>
  <c r="H64" i="1"/>
  <c r="N63" i="1"/>
  <c r="M63" i="1"/>
  <c r="L63" i="1"/>
  <c r="K63" i="1"/>
  <c r="I63" i="1"/>
  <c r="H63" i="1"/>
  <c r="N62" i="1"/>
  <c r="M62" i="1"/>
  <c r="L62" i="1"/>
  <c r="K62" i="1"/>
  <c r="I62" i="1"/>
  <c r="H62" i="1"/>
  <c r="N61" i="1"/>
  <c r="M61" i="1"/>
  <c r="L61" i="1"/>
  <c r="K61" i="1"/>
  <c r="I61" i="1"/>
  <c r="J61" i="1" s="1"/>
  <c r="N60" i="1"/>
  <c r="M60" i="1"/>
  <c r="L60" i="1"/>
  <c r="K60" i="1"/>
  <c r="I60" i="1"/>
  <c r="J60" i="1" s="1"/>
  <c r="N59" i="1"/>
  <c r="M59" i="1"/>
  <c r="L59" i="1"/>
  <c r="K59" i="1"/>
  <c r="I59" i="1"/>
  <c r="J59" i="1" s="1"/>
  <c r="N58" i="1"/>
  <c r="M58" i="1"/>
  <c r="L58" i="1"/>
  <c r="K58" i="1"/>
  <c r="I58" i="1"/>
  <c r="J58" i="1" s="1"/>
  <c r="N57" i="1"/>
  <c r="M57" i="1"/>
  <c r="L57" i="1"/>
  <c r="K57" i="1"/>
  <c r="I57" i="1"/>
  <c r="J57" i="1" s="1"/>
  <c r="N56" i="1"/>
  <c r="M56" i="1"/>
  <c r="L56" i="1"/>
  <c r="K56" i="1"/>
  <c r="I56" i="1"/>
  <c r="J56" i="1" s="1"/>
  <c r="N55" i="1"/>
  <c r="M55" i="1"/>
  <c r="L55" i="1"/>
  <c r="K55" i="1"/>
  <c r="I55" i="1"/>
  <c r="J55" i="1" s="1"/>
  <c r="N54" i="1"/>
  <c r="M54" i="1"/>
  <c r="L54" i="1"/>
  <c r="K54" i="1"/>
  <c r="I54" i="1"/>
  <c r="J54" i="1" s="1"/>
  <c r="N53" i="1"/>
  <c r="M53" i="1"/>
  <c r="L53" i="1"/>
  <c r="K53" i="1"/>
  <c r="I53" i="1"/>
  <c r="J53" i="1" s="1"/>
  <c r="N52" i="1"/>
  <c r="M52" i="1"/>
  <c r="L52" i="1"/>
  <c r="K52" i="1"/>
  <c r="I52" i="1"/>
  <c r="J52" i="1" s="1"/>
  <c r="N51" i="1"/>
  <c r="M51" i="1"/>
  <c r="L51" i="1"/>
  <c r="K51" i="1"/>
  <c r="I51" i="1"/>
  <c r="J51" i="1" s="1"/>
  <c r="N50" i="1"/>
  <c r="M50" i="1"/>
  <c r="L50" i="1"/>
  <c r="K50" i="1"/>
  <c r="I50" i="1"/>
  <c r="J50" i="1" s="1"/>
  <c r="N49" i="1"/>
  <c r="M49" i="1"/>
  <c r="L49" i="1"/>
  <c r="K49" i="1"/>
  <c r="I49" i="1"/>
  <c r="J49" i="1" s="1"/>
  <c r="J56" i="5" l="1"/>
  <c r="P56" i="5"/>
  <c r="Q56" i="5" s="1"/>
  <c r="J63" i="1"/>
  <c r="J65" i="1"/>
  <c r="J67" i="1"/>
  <c r="J62" i="1"/>
  <c r="J64" i="1"/>
  <c r="J66" i="1"/>
  <c r="P52" i="1"/>
  <c r="P55" i="1"/>
  <c r="P60" i="1"/>
  <c r="P63" i="1"/>
  <c r="P51" i="1"/>
  <c r="P56" i="1"/>
  <c r="P59" i="1"/>
  <c r="P64" i="1"/>
  <c r="P49" i="1"/>
  <c r="P54" i="1"/>
  <c r="P57" i="1"/>
  <c r="P62" i="1"/>
  <c r="P65" i="1"/>
  <c r="P67" i="1"/>
  <c r="P50" i="1"/>
  <c r="P53" i="1"/>
  <c r="P58" i="1"/>
  <c r="P61" i="1"/>
  <c r="P66" i="1"/>
  <c r="O50" i="1"/>
  <c r="O51" i="1"/>
  <c r="O54" i="1"/>
  <c r="O55" i="1"/>
  <c r="O58" i="1"/>
  <c r="O59" i="1"/>
  <c r="O62" i="1"/>
  <c r="O63" i="1"/>
  <c r="O66" i="1"/>
  <c r="O67" i="1"/>
  <c r="O60" i="1"/>
  <c r="O61" i="1"/>
  <c r="O64" i="1"/>
  <c r="O49" i="1"/>
  <c r="Q49" i="1" s="1"/>
  <c r="O52" i="1"/>
  <c r="O53" i="1"/>
  <c r="O56" i="1"/>
  <c r="O57" i="1"/>
  <c r="O65" i="1"/>
  <c r="J49" i="2"/>
  <c r="J51" i="2"/>
  <c r="J53" i="2"/>
  <c r="J55" i="2"/>
  <c r="J57" i="2"/>
  <c r="J59" i="2"/>
  <c r="J61" i="2"/>
  <c r="J63" i="2"/>
  <c r="J65" i="2"/>
  <c r="J67" i="2"/>
  <c r="J64" i="2"/>
  <c r="J50" i="2"/>
  <c r="J52" i="2"/>
  <c r="J54" i="2"/>
  <c r="J56" i="2"/>
  <c r="J58" i="2"/>
  <c r="J60" i="2"/>
  <c r="J62" i="2"/>
  <c r="J66" i="2"/>
  <c r="P51" i="2"/>
  <c r="P56" i="2"/>
  <c r="P59" i="2"/>
  <c r="P64" i="2"/>
  <c r="P67" i="2"/>
  <c r="P52" i="2"/>
  <c r="P55" i="2"/>
  <c r="P60" i="2"/>
  <c r="P63" i="2"/>
  <c r="P50" i="2"/>
  <c r="P53" i="2"/>
  <c r="P58" i="2"/>
  <c r="P61" i="2"/>
  <c r="P49" i="2"/>
  <c r="P54" i="2"/>
  <c r="P57" i="2"/>
  <c r="P62" i="2"/>
  <c r="P65" i="2"/>
  <c r="O49" i="2"/>
  <c r="O52" i="2"/>
  <c r="O53" i="2"/>
  <c r="O56" i="2"/>
  <c r="O57" i="2"/>
  <c r="O60" i="2"/>
  <c r="O61" i="2"/>
  <c r="O64" i="2"/>
  <c r="O65" i="2"/>
  <c r="O50" i="2"/>
  <c r="O51" i="2"/>
  <c r="O54" i="2"/>
  <c r="O55" i="2"/>
  <c r="O58" i="2"/>
  <c r="O59" i="2"/>
  <c r="O62" i="2"/>
  <c r="O63" i="2"/>
  <c r="O66" i="2"/>
  <c r="O67" i="2"/>
  <c r="P57" i="5" l="1"/>
  <c r="Q57" i="5" s="1"/>
  <c r="J57" i="5"/>
  <c r="Q50" i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50" i="2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J58" i="5" l="1"/>
  <c r="P58" i="5"/>
  <c r="Q58" i="5" s="1"/>
  <c r="J59" i="5" l="1"/>
  <c r="P59" i="5"/>
  <c r="Q59" i="5" s="1"/>
  <c r="P60" i="5" l="1"/>
  <c r="Q60" i="5" s="1"/>
  <c r="J60" i="5"/>
  <c r="P61" i="5" l="1"/>
  <c r="Q61" i="5" s="1"/>
  <c r="J61" i="5"/>
  <c r="P62" i="5" l="1"/>
  <c r="Q62" i="5" s="1"/>
  <c r="J62" i="5"/>
  <c r="J63" i="5" l="1"/>
  <c r="P63" i="5"/>
  <c r="Q63" i="5" s="1"/>
  <c r="J64" i="5" l="1"/>
  <c r="P64" i="5"/>
  <c r="Q64" i="5" s="1"/>
  <c r="P65" i="5" l="1"/>
  <c r="Q65" i="5" s="1"/>
  <c r="J65" i="5"/>
  <c r="P66" i="5" l="1"/>
  <c r="Q66" i="5" s="1"/>
  <c r="J66" i="5"/>
  <c r="J67" i="5" l="1"/>
  <c r="P67" i="5"/>
  <c r="Q67" i="5" s="1"/>
</calcChain>
</file>

<file path=xl/comments1.xml><?xml version="1.0" encoding="utf-8"?>
<comments xmlns="http://schemas.openxmlformats.org/spreadsheetml/2006/main">
  <authors>
    <author>My PC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The data consider for regression is only upto 2015 quarter 1.</t>
        </r>
      </text>
    </comment>
  </commentList>
</comments>
</file>

<file path=xl/comments2.xml><?xml version="1.0" encoding="utf-8"?>
<comments xmlns="http://schemas.openxmlformats.org/spreadsheetml/2006/main">
  <authors>
    <author>My PC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The data consider for regression is only upto 2015 quarter 1.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Court has revised the data.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Considered 10% increase over previous year.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From here onwards zero vacancy is considered.</t>
        </r>
      </text>
    </comment>
  </commentList>
</comments>
</file>

<file path=xl/comments3.xml><?xml version="1.0" encoding="utf-8"?>
<comments xmlns="http://schemas.openxmlformats.org/spreadsheetml/2006/main">
  <authors>
    <author>My PC</author>
  </authors>
  <commentList>
    <comment ref="I48" authorId="0" shapeId="0">
      <text>
        <r>
          <rPr>
            <b/>
            <sz val="9"/>
            <color indexed="81"/>
            <rFont val="Tahoma"/>
            <family val="2"/>
          </rPr>
          <t>My PC:</t>
        </r>
        <r>
          <rPr>
            <sz val="9"/>
            <color indexed="81"/>
            <rFont val="Tahoma"/>
            <family val="2"/>
          </rPr>
          <t xml:space="preserve">
Here onwards zero vacancy is considered.</t>
        </r>
      </text>
    </comment>
  </commentList>
</comments>
</file>

<file path=xl/sharedStrings.xml><?xml version="1.0" encoding="utf-8"?>
<sst xmlns="http://schemas.openxmlformats.org/spreadsheetml/2006/main" count="800" uniqueCount="51">
  <si>
    <t>All the data is taken from Quarterly reports of Supreme Court.</t>
  </si>
  <si>
    <t>Institution</t>
  </si>
  <si>
    <t>Disposal</t>
  </si>
  <si>
    <t>Pendency</t>
  </si>
  <si>
    <t>t</t>
  </si>
  <si>
    <t>q1</t>
  </si>
  <si>
    <t>q2</t>
  </si>
  <si>
    <t>q3</t>
  </si>
  <si>
    <t>q4</t>
  </si>
  <si>
    <t>Sanctioned Strength</t>
  </si>
  <si>
    <t>Working Strength</t>
  </si>
  <si>
    <t>Vacancies</t>
  </si>
  <si>
    <t>Civil</t>
  </si>
  <si>
    <t>Criminal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</si>
  <si>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</si>
  <si>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</si>
  <si>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</si>
  <si>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</si>
  <si>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</si>
  <si>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</si>
  <si>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</si>
  <si>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</si>
  <si>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</si>
  <si>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</si>
  <si>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</si>
  <si>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</si>
  <si>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</si>
  <si>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</si>
  <si>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</si>
  <si>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</si>
  <si>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</si>
  <si>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</si>
  <si>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</si>
  <si>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</si>
  <si>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</si>
  <si>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</si>
  <si>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</si>
  <si>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</si>
  <si>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 xml:space="preserve">The following data is for Bombay High Court. </t>
  </si>
  <si>
    <t xml:space="preserve">The following data is for Maharashtra Subordinate Court. </t>
  </si>
  <si>
    <t>Year</t>
  </si>
  <si>
    <t>Op. Bal</t>
  </si>
  <si>
    <t>Pending</t>
  </si>
  <si>
    <t>Sanctioned Strength of Judges</t>
  </si>
  <si>
    <t>Working strength of judges</t>
  </si>
  <si>
    <t>Average. Disposal rate</t>
  </si>
  <si>
    <t>Missed Disposal</t>
  </si>
  <si>
    <t>Balance could have been</t>
  </si>
  <si>
    <t>Percentage Vacancy</t>
  </si>
  <si>
    <t>Disposal Rate</t>
  </si>
  <si>
    <t>Average disposal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</si>
</sst>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ont="1" applyBorder="1"/>
    <xf numFmtId="0" fontId="0" fillId="0" borderId="0" xfId="0" applyFill="1" applyBorder="1"/>
    <xf numFmtId="0" fontId="0" fillId="0" borderId="0" xfId="0" applyFont="1"/>
    <xf numFmtId="1" fontId="0" fillId="0" borderId="0" xfId="0" applyNumberFormat="1"/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Sheet1!$O$6:$O$67</c:f>
              <c:numCache>
                <c:formatCode>General</c:formatCode>
                <c:ptCount val="62"/>
                <c:pt idx="0">
                  <c:v>34857</c:v>
                </c:pt>
                <c:pt idx="1">
                  <c:v>31623</c:v>
                </c:pt>
                <c:pt idx="2">
                  <c:v>33634</c:v>
                </c:pt>
                <c:pt idx="3">
                  <c:v>31072</c:v>
                </c:pt>
                <c:pt idx="4">
                  <c:v>34060</c:v>
                </c:pt>
                <c:pt idx="5">
                  <c:v>31146</c:v>
                </c:pt>
                <c:pt idx="6">
                  <c:v>39322</c:v>
                </c:pt>
                <c:pt idx="7">
                  <c:v>34803</c:v>
                </c:pt>
                <c:pt idx="8">
                  <c:v>37477</c:v>
                </c:pt>
                <c:pt idx="9">
                  <c:v>32570</c:v>
                </c:pt>
                <c:pt idx="10">
                  <c:v>37974</c:v>
                </c:pt>
                <c:pt idx="11">
                  <c:v>29636</c:v>
                </c:pt>
                <c:pt idx="12">
                  <c:v>39393</c:v>
                </c:pt>
                <c:pt idx="13">
                  <c:v>31560</c:v>
                </c:pt>
                <c:pt idx="14">
                  <c:v>42090</c:v>
                </c:pt>
                <c:pt idx="15">
                  <c:v>34581</c:v>
                </c:pt>
                <c:pt idx="16">
                  <c:v>40184</c:v>
                </c:pt>
                <c:pt idx="17">
                  <c:v>33830</c:v>
                </c:pt>
                <c:pt idx="18">
                  <c:v>40483</c:v>
                </c:pt>
                <c:pt idx="19">
                  <c:v>35530</c:v>
                </c:pt>
                <c:pt idx="20">
                  <c:v>38689</c:v>
                </c:pt>
                <c:pt idx="21">
                  <c:v>31688</c:v>
                </c:pt>
                <c:pt idx="22">
                  <c:v>40890</c:v>
                </c:pt>
                <c:pt idx="23">
                  <c:v>35831</c:v>
                </c:pt>
                <c:pt idx="24">
                  <c:v>39886</c:v>
                </c:pt>
                <c:pt idx="25">
                  <c:v>34382</c:v>
                </c:pt>
                <c:pt idx="26">
                  <c:v>45902</c:v>
                </c:pt>
                <c:pt idx="27">
                  <c:v>32934</c:v>
                </c:pt>
                <c:pt idx="28">
                  <c:v>38630</c:v>
                </c:pt>
                <c:pt idx="29">
                  <c:v>35146</c:v>
                </c:pt>
                <c:pt idx="30">
                  <c:v>41664</c:v>
                </c:pt>
                <c:pt idx="31">
                  <c:v>33561</c:v>
                </c:pt>
                <c:pt idx="32">
                  <c:v>38030</c:v>
                </c:pt>
                <c:pt idx="33">
                  <c:v>30874</c:v>
                </c:pt>
                <c:pt idx="34">
                  <c:v>40609</c:v>
                </c:pt>
                <c:pt idx="35">
                  <c:v>35806</c:v>
                </c:pt>
                <c:pt idx="36">
                  <c:v>40905</c:v>
                </c:pt>
                <c:pt idx="37">
                  <c:v>30874</c:v>
                </c:pt>
                <c:pt idx="38">
                  <c:v>26317</c:v>
                </c:pt>
                <c:pt idx="39">
                  <c:v>22297</c:v>
                </c:pt>
                <c:pt idx="40">
                  <c:v>27081</c:v>
                </c:pt>
                <c:pt idx="41">
                  <c:v>22809</c:v>
                </c:pt>
                <c:pt idx="42">
                  <c:v>25657</c:v>
                </c:pt>
                <c:pt idx="43" formatCode="0">
                  <c:v>36707.690158730155</c:v>
                </c:pt>
                <c:pt idx="44" formatCode="0">
                  <c:v>41414.782857142854</c:v>
                </c:pt>
                <c:pt idx="45" formatCode="0">
                  <c:v>35985.564444444448</c:v>
                </c:pt>
                <c:pt idx="46" formatCode="0">
                  <c:v>43735.453333333331</c:v>
                </c:pt>
                <c:pt idx="47" formatCode="0">
                  <c:v>37200.564444444448</c:v>
                </c:pt>
                <c:pt idx="48" formatCode="0">
                  <c:v>41907.657142857141</c:v>
                </c:pt>
                <c:pt idx="49" formatCode="0">
                  <c:v>36478.438730158727</c:v>
                </c:pt>
                <c:pt idx="50" formatCode="0">
                  <c:v>44228.327619047617</c:v>
                </c:pt>
                <c:pt idx="51" formatCode="0">
                  <c:v>37693.438730158727</c:v>
                </c:pt>
                <c:pt idx="52" formatCode="0">
                  <c:v>42400.531428571427</c:v>
                </c:pt>
                <c:pt idx="53" formatCode="0">
                  <c:v>36971.31301587302</c:v>
                </c:pt>
                <c:pt idx="54" formatCode="0">
                  <c:v>44721.201904761911</c:v>
                </c:pt>
                <c:pt idx="55" formatCode="0">
                  <c:v>38186.313015873013</c:v>
                </c:pt>
                <c:pt idx="56" formatCode="0">
                  <c:v>42893.405714285713</c:v>
                </c:pt>
                <c:pt idx="57" formatCode="0">
                  <c:v>37464.187301587299</c:v>
                </c:pt>
                <c:pt idx="58" formatCode="0">
                  <c:v>45214.076190476197</c:v>
                </c:pt>
                <c:pt idx="59" formatCode="0">
                  <c:v>38679.187301587299</c:v>
                </c:pt>
                <c:pt idx="60" formatCode="0">
                  <c:v>43386.28</c:v>
                </c:pt>
                <c:pt idx="61" formatCode="0">
                  <c:v>37957.061587301592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7645008"/>
        <c:axId val="-957640112"/>
      </c:lineChart>
      <c:catAx>
        <c:axId val="-95764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7640112"/>
        <c:crosses val="autoZero"/>
        <c:auto val="1"/>
        <c:lblAlgn val="ctr"/>
        <c:lblOffset val="100"/>
        <c:noMultiLvlLbl val="0"/>
      </c:catAx>
      <c:valAx>
        <c:axId val="-9576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764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Sheet2!$O$6:$O$67</c:f>
              <c:numCache>
                <c:formatCode>General</c:formatCode>
                <c:ptCount val="62"/>
                <c:pt idx="0">
                  <c:v>412632</c:v>
                </c:pt>
                <c:pt idx="1">
                  <c:v>411934</c:v>
                </c:pt>
                <c:pt idx="2">
                  <c:v>427725</c:v>
                </c:pt>
                <c:pt idx="3">
                  <c:v>426417</c:v>
                </c:pt>
                <c:pt idx="4">
                  <c:v>426980</c:v>
                </c:pt>
                <c:pt idx="5">
                  <c:v>384257</c:v>
                </c:pt>
                <c:pt idx="6">
                  <c:v>445402</c:v>
                </c:pt>
                <c:pt idx="7">
                  <c:v>395387</c:v>
                </c:pt>
                <c:pt idx="8">
                  <c:v>436969</c:v>
                </c:pt>
                <c:pt idx="9">
                  <c:v>481370</c:v>
                </c:pt>
                <c:pt idx="10">
                  <c:v>517793</c:v>
                </c:pt>
                <c:pt idx="11">
                  <c:v>433644</c:v>
                </c:pt>
                <c:pt idx="12">
                  <c:v>451273</c:v>
                </c:pt>
                <c:pt idx="13">
                  <c:v>454875</c:v>
                </c:pt>
                <c:pt idx="14">
                  <c:v>451247</c:v>
                </c:pt>
                <c:pt idx="15">
                  <c:v>399568</c:v>
                </c:pt>
                <c:pt idx="16">
                  <c:v>583127</c:v>
                </c:pt>
                <c:pt idx="17">
                  <c:v>435191</c:v>
                </c:pt>
                <c:pt idx="18">
                  <c:v>422561</c:v>
                </c:pt>
                <c:pt idx="19">
                  <c:v>762731</c:v>
                </c:pt>
                <c:pt idx="20">
                  <c:v>540178</c:v>
                </c:pt>
                <c:pt idx="21">
                  <c:v>609575</c:v>
                </c:pt>
                <c:pt idx="22">
                  <c:v>450868</c:v>
                </c:pt>
                <c:pt idx="23">
                  <c:v>388873</c:v>
                </c:pt>
                <c:pt idx="24">
                  <c:v>459491</c:v>
                </c:pt>
                <c:pt idx="25">
                  <c:v>765836</c:v>
                </c:pt>
                <c:pt idx="26">
                  <c:v>828756</c:v>
                </c:pt>
                <c:pt idx="27">
                  <c:v>628558</c:v>
                </c:pt>
                <c:pt idx="28">
                  <c:v>595184</c:v>
                </c:pt>
                <c:pt idx="29">
                  <c:v>670174</c:v>
                </c:pt>
                <c:pt idx="30">
                  <c:v>709453</c:v>
                </c:pt>
                <c:pt idx="31">
                  <c:v>796729</c:v>
                </c:pt>
                <c:pt idx="32">
                  <c:v>774023</c:v>
                </c:pt>
                <c:pt idx="33">
                  <c:v>630110</c:v>
                </c:pt>
                <c:pt idx="34">
                  <c:v>378181</c:v>
                </c:pt>
                <c:pt idx="35">
                  <c:v>911393</c:v>
                </c:pt>
                <c:pt idx="36">
                  <c:v>699658</c:v>
                </c:pt>
                <c:pt idx="37">
                  <c:v>351109</c:v>
                </c:pt>
                <c:pt idx="38">
                  <c:v>868177</c:v>
                </c:pt>
                <c:pt idx="39">
                  <c:v>929756</c:v>
                </c:pt>
                <c:pt idx="40">
                  <c:v>926567</c:v>
                </c:pt>
                <c:pt idx="41">
                  <c:v>1003575</c:v>
                </c:pt>
                <c:pt idx="42">
                  <c:v>1085893</c:v>
                </c:pt>
                <c:pt idx="43" formatCode="0">
                  <c:v>867170.0933333335</c:v>
                </c:pt>
                <c:pt idx="44" formatCode="0">
                  <c:v>856768.72000000009</c:v>
                </c:pt>
                <c:pt idx="45" formatCode="0">
                  <c:v>846943.62909090915</c:v>
                </c:pt>
                <c:pt idx="46" formatCode="0">
                  <c:v>882220.90181818185</c:v>
                </c:pt>
                <c:pt idx="47" formatCode="0">
                  <c:v>914418.1830303031</c:v>
                </c:pt>
                <c:pt idx="48" formatCode="0">
                  <c:v>904016.80969696958</c:v>
                </c:pt>
                <c:pt idx="49" formatCode="0">
                  <c:v>894191.71878787875</c:v>
                </c:pt>
                <c:pt idx="50" formatCode="0">
                  <c:v>929468.99151515157</c:v>
                </c:pt>
                <c:pt idx="51" formatCode="0">
                  <c:v>961666.27272727282</c:v>
                </c:pt>
                <c:pt idx="52" formatCode="0">
                  <c:v>951264.89939393941</c:v>
                </c:pt>
                <c:pt idx="53" formatCode="0">
                  <c:v>941439.80848484847</c:v>
                </c:pt>
                <c:pt idx="54" formatCode="0">
                  <c:v>976717.08121212129</c:v>
                </c:pt>
                <c:pt idx="55" formatCode="0">
                  <c:v>1008914.3624242425</c:v>
                </c:pt>
                <c:pt idx="56" formatCode="0">
                  <c:v>998512.98909090925</c:v>
                </c:pt>
                <c:pt idx="57" formatCode="0">
                  <c:v>988687.89818181819</c:v>
                </c:pt>
                <c:pt idx="58" formatCode="0">
                  <c:v>1023965.170909091</c:v>
                </c:pt>
                <c:pt idx="59" formatCode="0">
                  <c:v>1056162.4521212121</c:v>
                </c:pt>
                <c:pt idx="60" formatCode="0">
                  <c:v>1045761.0787878789</c:v>
                </c:pt>
                <c:pt idx="61" formatCode="0">
                  <c:v>1035935.9878787879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4706304"/>
        <c:axId val="-804705216"/>
      </c:lineChart>
      <c:catAx>
        <c:axId val="-8047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4705216"/>
        <c:crosses val="autoZero"/>
        <c:auto val="1"/>
        <c:lblAlgn val="ctr"/>
        <c:lblOffset val="100"/>
        <c:noMultiLvlLbl val="0"/>
      </c:catAx>
      <c:valAx>
        <c:axId val="-80470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470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Sheet2!$P$6:$P$67</c:f>
              <c:numCache>
                <c:formatCode>General</c:formatCode>
                <c:ptCount val="62"/>
                <c:pt idx="0">
                  <c:v>382404</c:v>
                </c:pt>
                <c:pt idx="1">
                  <c:v>348224</c:v>
                </c:pt>
                <c:pt idx="2">
                  <c:v>445622</c:v>
                </c:pt>
                <c:pt idx="3">
                  <c:v>438524</c:v>
                </c:pt>
                <c:pt idx="4">
                  <c:v>508848</c:v>
                </c:pt>
                <c:pt idx="5">
                  <c:v>392491</c:v>
                </c:pt>
                <c:pt idx="6">
                  <c:v>471125</c:v>
                </c:pt>
                <c:pt idx="7">
                  <c:v>381799</c:v>
                </c:pt>
                <c:pt idx="8">
                  <c:v>436735</c:v>
                </c:pt>
                <c:pt idx="9">
                  <c:v>443400</c:v>
                </c:pt>
                <c:pt idx="10">
                  <c:v>491723</c:v>
                </c:pt>
                <c:pt idx="11">
                  <c:v>404934</c:v>
                </c:pt>
                <c:pt idx="12">
                  <c:v>456766</c:v>
                </c:pt>
                <c:pt idx="13">
                  <c:v>387628</c:v>
                </c:pt>
                <c:pt idx="14">
                  <c:v>472561</c:v>
                </c:pt>
                <c:pt idx="15">
                  <c:v>420316</c:v>
                </c:pt>
                <c:pt idx="16">
                  <c:v>568668</c:v>
                </c:pt>
                <c:pt idx="17">
                  <c:v>408207</c:v>
                </c:pt>
                <c:pt idx="18">
                  <c:v>499689</c:v>
                </c:pt>
                <c:pt idx="19">
                  <c:v>916099</c:v>
                </c:pt>
                <c:pt idx="20">
                  <c:v>713032</c:v>
                </c:pt>
                <c:pt idx="21">
                  <c:v>673726</c:v>
                </c:pt>
                <c:pt idx="22">
                  <c:v>616745</c:v>
                </c:pt>
                <c:pt idx="23">
                  <c:v>614642</c:v>
                </c:pt>
                <c:pt idx="24">
                  <c:v>591019</c:v>
                </c:pt>
                <c:pt idx="25">
                  <c:v>741768</c:v>
                </c:pt>
                <c:pt idx="26">
                  <c:v>886524</c:v>
                </c:pt>
                <c:pt idx="27">
                  <c:v>600799</c:v>
                </c:pt>
                <c:pt idx="28">
                  <c:v>574890</c:v>
                </c:pt>
                <c:pt idx="29">
                  <c:v>641929</c:v>
                </c:pt>
                <c:pt idx="30">
                  <c:v>669179</c:v>
                </c:pt>
                <c:pt idx="31">
                  <c:v>1072888</c:v>
                </c:pt>
                <c:pt idx="32">
                  <c:v>664313</c:v>
                </c:pt>
                <c:pt idx="33">
                  <c:v>648286</c:v>
                </c:pt>
                <c:pt idx="34">
                  <c:v>337429</c:v>
                </c:pt>
                <c:pt idx="35">
                  <c:v>1198058</c:v>
                </c:pt>
                <c:pt idx="36">
                  <c:v>659851</c:v>
                </c:pt>
                <c:pt idx="37">
                  <c:v>375816</c:v>
                </c:pt>
                <c:pt idx="38">
                  <c:v>824243</c:v>
                </c:pt>
                <c:pt idx="39">
                  <c:v>1042907</c:v>
                </c:pt>
                <c:pt idx="40">
                  <c:v>764733</c:v>
                </c:pt>
                <c:pt idx="41">
                  <c:v>851335</c:v>
                </c:pt>
                <c:pt idx="42">
                  <c:v>927388</c:v>
                </c:pt>
                <c:pt idx="43" formatCode="0">
                  <c:v>960665.5066666666</c:v>
                </c:pt>
                <c:pt idx="44" formatCode="0">
                  <c:v>849098.71636363643</c:v>
                </c:pt>
                <c:pt idx="45" formatCode="0">
                  <c:v>811966.98909090902</c:v>
                </c:pt>
                <c:pt idx="46" formatCode="0">
                  <c:v>878277.71636363631</c:v>
                </c:pt>
                <c:pt idx="47" formatCode="0">
                  <c:v>1006405.3078787879</c:v>
                </c:pt>
                <c:pt idx="48" formatCode="0">
                  <c:v>894838.51757575758</c:v>
                </c:pt>
                <c:pt idx="49" formatCode="0">
                  <c:v>857706.79030303028</c:v>
                </c:pt>
                <c:pt idx="50" formatCode="0">
                  <c:v>924017.51757575758</c:v>
                </c:pt>
                <c:pt idx="51" formatCode="0">
                  <c:v>1052145.1090909091</c:v>
                </c:pt>
                <c:pt idx="52" formatCode="0">
                  <c:v>940578.31878787884</c:v>
                </c:pt>
                <c:pt idx="53" formatCode="0">
                  <c:v>903446.59151515155</c:v>
                </c:pt>
                <c:pt idx="54" formatCode="0">
                  <c:v>969757.31878787873</c:v>
                </c:pt>
                <c:pt idx="55" formatCode="0">
                  <c:v>1097884.9103030304</c:v>
                </c:pt>
                <c:pt idx="56" formatCode="0">
                  <c:v>986318.12</c:v>
                </c:pt>
                <c:pt idx="57" formatCode="0">
                  <c:v>949186.3927272727</c:v>
                </c:pt>
                <c:pt idx="58" formatCode="0">
                  <c:v>1015497.1199999999</c:v>
                </c:pt>
                <c:pt idx="59" formatCode="0">
                  <c:v>1143624.7115151514</c:v>
                </c:pt>
                <c:pt idx="60" formatCode="0">
                  <c:v>1032057.9212121213</c:v>
                </c:pt>
                <c:pt idx="61" formatCode="0">
                  <c:v>994926.19393939385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612112"/>
        <c:axId val="-737597424"/>
      </c:lineChart>
      <c:catAx>
        <c:axId val="-73761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597424"/>
        <c:crosses val="autoZero"/>
        <c:auto val="1"/>
        <c:lblAlgn val="ctr"/>
        <c:lblOffset val="100"/>
        <c:noMultiLvlLbl val="0"/>
      </c:catAx>
      <c:valAx>
        <c:axId val="-73759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1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Sheet2!$Q$6:$Q$67</c:f>
              <c:numCache>
                <c:formatCode>General</c:formatCode>
                <c:ptCount val="62"/>
                <c:pt idx="0">
                  <c:v>4114313</c:v>
                </c:pt>
                <c:pt idx="1">
                  <c:v>4178023</c:v>
                </c:pt>
                <c:pt idx="2">
                  <c:v>4160126</c:v>
                </c:pt>
                <c:pt idx="3">
                  <c:v>4148019</c:v>
                </c:pt>
                <c:pt idx="4">
                  <c:v>4066151</c:v>
                </c:pt>
                <c:pt idx="5">
                  <c:v>4057917</c:v>
                </c:pt>
                <c:pt idx="6">
                  <c:v>4032194</c:v>
                </c:pt>
                <c:pt idx="7">
                  <c:v>4045782</c:v>
                </c:pt>
                <c:pt idx="8">
                  <c:v>4046016</c:v>
                </c:pt>
                <c:pt idx="9">
                  <c:v>4083986</c:v>
                </c:pt>
                <c:pt idx="10">
                  <c:v>4110056</c:v>
                </c:pt>
                <c:pt idx="11">
                  <c:v>4138766</c:v>
                </c:pt>
                <c:pt idx="12">
                  <c:v>4133273</c:v>
                </c:pt>
                <c:pt idx="13">
                  <c:v>4200520</c:v>
                </c:pt>
                <c:pt idx="14">
                  <c:v>4179206</c:v>
                </c:pt>
                <c:pt idx="15">
                  <c:v>4158458</c:v>
                </c:pt>
                <c:pt idx="16">
                  <c:v>4108117</c:v>
                </c:pt>
                <c:pt idx="17">
                  <c:v>4135101</c:v>
                </c:pt>
                <c:pt idx="18">
                  <c:v>4057973</c:v>
                </c:pt>
                <c:pt idx="19">
                  <c:v>3904605</c:v>
                </c:pt>
                <c:pt idx="20">
                  <c:v>3731751</c:v>
                </c:pt>
                <c:pt idx="21">
                  <c:v>3667600</c:v>
                </c:pt>
                <c:pt idx="22">
                  <c:v>3501723</c:v>
                </c:pt>
                <c:pt idx="23">
                  <c:v>3275954</c:v>
                </c:pt>
                <c:pt idx="24">
                  <c:v>3144426</c:v>
                </c:pt>
                <c:pt idx="25">
                  <c:v>3045942</c:v>
                </c:pt>
                <c:pt idx="26">
                  <c:v>2936187</c:v>
                </c:pt>
                <c:pt idx="27">
                  <c:v>2977306</c:v>
                </c:pt>
                <c:pt idx="28">
                  <c:v>2927180</c:v>
                </c:pt>
                <c:pt idx="29">
                  <c:v>2970022</c:v>
                </c:pt>
                <c:pt idx="30">
                  <c:v>2995655</c:v>
                </c:pt>
                <c:pt idx="31">
                  <c:v>2884398</c:v>
                </c:pt>
                <c:pt idx="32">
                  <c:v>2937846</c:v>
                </c:pt>
                <c:pt idx="33">
                  <c:v>2913139</c:v>
                </c:pt>
                <c:pt idx="34">
                  <c:v>2953891</c:v>
                </c:pt>
                <c:pt idx="35">
                  <c:v>2868764</c:v>
                </c:pt>
                <c:pt idx="36">
                  <c:v>2921490</c:v>
                </c:pt>
                <c:pt idx="37">
                  <c:v>2951465</c:v>
                </c:pt>
                <c:pt idx="38">
                  <c:v>3010149</c:v>
                </c:pt>
                <c:pt idx="39">
                  <c:v>2994074</c:v>
                </c:pt>
                <c:pt idx="40">
                  <c:v>3094771</c:v>
                </c:pt>
                <c:pt idx="41">
                  <c:v>3132604</c:v>
                </c:pt>
                <c:pt idx="42">
                  <c:v>3217033</c:v>
                </c:pt>
                <c:pt idx="43" formatCode="0">
                  <c:v>3123537.5866666669</c:v>
                </c:pt>
                <c:pt idx="44" formatCode="0">
                  <c:v>3131207.5903030308</c:v>
                </c:pt>
                <c:pt idx="45" formatCode="0">
                  <c:v>3166184.2303030305</c:v>
                </c:pt>
                <c:pt idx="46" formatCode="0">
                  <c:v>3170127.415757576</c:v>
                </c:pt>
                <c:pt idx="47" formatCode="0">
                  <c:v>3078140.290909091</c:v>
                </c:pt>
                <c:pt idx="48" formatCode="0">
                  <c:v>3087318.583030303</c:v>
                </c:pt>
                <c:pt idx="49" formatCode="0">
                  <c:v>3123803.5115151517</c:v>
                </c:pt>
                <c:pt idx="50" formatCode="0">
                  <c:v>3129254.9854545458</c:v>
                </c:pt>
                <c:pt idx="51" formatCode="0">
                  <c:v>3038776.1490909094</c:v>
                </c:pt>
                <c:pt idx="52" formatCode="0">
                  <c:v>3049462.72969697</c:v>
                </c:pt>
                <c:pt idx="53" formatCode="0">
                  <c:v>3087455.9466666672</c:v>
                </c:pt>
                <c:pt idx="54" formatCode="0">
                  <c:v>3094415.7090909095</c:v>
                </c:pt>
                <c:pt idx="55" formatCode="0">
                  <c:v>3005445.1612121221</c:v>
                </c:pt>
                <c:pt idx="56" formatCode="0">
                  <c:v>3017640.0303030312</c:v>
                </c:pt>
                <c:pt idx="57" formatCode="0">
                  <c:v>3057141.535757577</c:v>
                </c:pt>
                <c:pt idx="58" formatCode="0">
                  <c:v>3065609.5866666678</c:v>
                </c:pt>
                <c:pt idx="59" formatCode="0">
                  <c:v>2978147.3272727286</c:v>
                </c:pt>
                <c:pt idx="60" formatCode="0">
                  <c:v>2991850.4848484858</c:v>
                </c:pt>
                <c:pt idx="61" formatCode="0">
                  <c:v>3032860.2787878797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4955216"/>
        <c:axId val="-804959024"/>
      </c:lineChart>
      <c:catAx>
        <c:axId val="-80495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4959024"/>
        <c:crosses val="autoZero"/>
        <c:auto val="1"/>
        <c:lblAlgn val="ctr"/>
        <c:lblOffset val="100"/>
        <c:noMultiLvlLbl val="0"/>
      </c:catAx>
      <c:valAx>
        <c:axId val="-80495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495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Sheet2!$H$6:$H$67</c:f>
              <c:numCache>
                <c:formatCode>General</c:formatCode>
                <c:ptCount val="62"/>
                <c:pt idx="0">
                  <c:v>1608</c:v>
                </c:pt>
                <c:pt idx="1">
                  <c:v>1610</c:v>
                </c:pt>
                <c:pt idx="2">
                  <c:v>1611</c:v>
                </c:pt>
                <c:pt idx="3">
                  <c:v>1600</c:v>
                </c:pt>
                <c:pt idx="4">
                  <c:v>1600</c:v>
                </c:pt>
                <c:pt idx="5">
                  <c:v>1711</c:v>
                </c:pt>
                <c:pt idx="6">
                  <c:v>1711</c:v>
                </c:pt>
                <c:pt idx="7">
                  <c:v>1715</c:v>
                </c:pt>
                <c:pt idx="8">
                  <c:v>1897</c:v>
                </c:pt>
                <c:pt idx="9">
                  <c:v>1897</c:v>
                </c:pt>
                <c:pt idx="10">
                  <c:v>1898</c:v>
                </c:pt>
                <c:pt idx="11">
                  <c:v>1898</c:v>
                </c:pt>
                <c:pt idx="12">
                  <c:v>1898</c:v>
                </c:pt>
                <c:pt idx="13">
                  <c:v>1898</c:v>
                </c:pt>
                <c:pt idx="14">
                  <c:v>1908</c:v>
                </c:pt>
                <c:pt idx="15">
                  <c:v>2053</c:v>
                </c:pt>
                <c:pt idx="16">
                  <c:v>2087</c:v>
                </c:pt>
                <c:pt idx="17">
                  <c:v>2087</c:v>
                </c:pt>
                <c:pt idx="18">
                  <c:v>2087</c:v>
                </c:pt>
                <c:pt idx="19">
                  <c:v>1768</c:v>
                </c:pt>
                <c:pt idx="20">
                  <c:v>2012</c:v>
                </c:pt>
                <c:pt idx="21">
                  <c:v>2012</c:v>
                </c:pt>
                <c:pt idx="22">
                  <c:v>2012</c:v>
                </c:pt>
                <c:pt idx="23">
                  <c:v>2012</c:v>
                </c:pt>
                <c:pt idx="24">
                  <c:v>2016</c:v>
                </c:pt>
                <c:pt idx="25">
                  <c:v>2024</c:v>
                </c:pt>
                <c:pt idx="26">
                  <c:v>2026</c:v>
                </c:pt>
                <c:pt idx="27">
                  <c:v>2026</c:v>
                </c:pt>
                <c:pt idx="28">
                  <c:v>2026</c:v>
                </c:pt>
                <c:pt idx="29">
                  <c:v>2046</c:v>
                </c:pt>
                <c:pt idx="30">
                  <c:v>2047</c:v>
                </c:pt>
                <c:pt idx="31">
                  <c:v>2049</c:v>
                </c:pt>
                <c:pt idx="32">
                  <c:v>2069</c:v>
                </c:pt>
                <c:pt idx="33">
                  <c:v>2069</c:v>
                </c:pt>
                <c:pt idx="34">
                  <c:v>2069</c:v>
                </c:pt>
                <c:pt idx="35">
                  <c:v>2072</c:v>
                </c:pt>
                <c:pt idx="36">
                  <c:v>2251</c:v>
                </c:pt>
                <c:pt idx="37">
                  <c:v>2251</c:v>
                </c:pt>
                <c:pt idx="38">
                  <c:v>2251</c:v>
                </c:pt>
                <c:pt idx="39">
                  <c:v>2251</c:v>
                </c:pt>
                <c:pt idx="40">
                  <c:v>2257</c:v>
                </c:pt>
                <c:pt idx="41">
                  <c:v>2257</c:v>
                </c:pt>
                <c:pt idx="42">
                  <c:v>2257</c:v>
                </c:pt>
                <c:pt idx="43" formatCode="0">
                  <c:v>2257.0933333333332</c:v>
                </c:pt>
                <c:pt idx="44" formatCode="0">
                  <c:v>2315.7563636363639</c:v>
                </c:pt>
                <c:pt idx="45" formatCode="0">
                  <c:v>2328.5745454545454</c:v>
                </c:pt>
                <c:pt idx="46" formatCode="0">
                  <c:v>2329.9381818181819</c:v>
                </c:pt>
                <c:pt idx="47" formatCode="0">
                  <c:v>2313.9466666666667</c:v>
                </c:pt>
                <c:pt idx="48" formatCode="0">
                  <c:v>2372.6096969696969</c:v>
                </c:pt>
                <c:pt idx="49" formatCode="0">
                  <c:v>2385.4278787878789</c:v>
                </c:pt>
                <c:pt idx="50" formatCode="0">
                  <c:v>2386.7915151515153</c:v>
                </c:pt>
                <c:pt idx="51" formatCode="0">
                  <c:v>2370.8000000000002</c:v>
                </c:pt>
                <c:pt idx="52" formatCode="0">
                  <c:v>2429.4630303030303</c:v>
                </c:pt>
                <c:pt idx="53" formatCode="0">
                  <c:v>2442.2812121212123</c:v>
                </c:pt>
                <c:pt idx="54" formatCode="0">
                  <c:v>2443.6448484848484</c:v>
                </c:pt>
                <c:pt idx="55" formatCode="0">
                  <c:v>2427.6533333333336</c:v>
                </c:pt>
                <c:pt idx="56" formatCode="0">
                  <c:v>2486.3163636363638</c:v>
                </c:pt>
                <c:pt idx="57" formatCode="0">
                  <c:v>2499.1345454545453</c:v>
                </c:pt>
                <c:pt idx="58" formatCode="0">
                  <c:v>2500.4981818181818</c:v>
                </c:pt>
                <c:pt idx="59" formatCode="0">
                  <c:v>2484.5066666666667</c:v>
                </c:pt>
                <c:pt idx="60" formatCode="0">
                  <c:v>2543.1696969696973</c:v>
                </c:pt>
                <c:pt idx="61" formatCode="0">
                  <c:v>2555.9878787878788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Sheet2!$I$6:$I$67</c:f>
              <c:numCache>
                <c:formatCode>General</c:formatCode>
                <c:ptCount val="62"/>
                <c:pt idx="0">
                  <c:v>1378</c:v>
                </c:pt>
                <c:pt idx="1">
                  <c:v>1361</c:v>
                </c:pt>
                <c:pt idx="2">
                  <c:v>1395</c:v>
                </c:pt>
                <c:pt idx="3">
                  <c:v>1326</c:v>
                </c:pt>
                <c:pt idx="4">
                  <c:v>1406</c:v>
                </c:pt>
                <c:pt idx="5">
                  <c:v>1537</c:v>
                </c:pt>
                <c:pt idx="6">
                  <c:v>1518</c:v>
                </c:pt>
                <c:pt idx="7">
                  <c:v>1509</c:v>
                </c:pt>
                <c:pt idx="8">
                  <c:v>1521</c:v>
                </c:pt>
                <c:pt idx="9">
                  <c:v>1506</c:v>
                </c:pt>
                <c:pt idx="10">
                  <c:v>1520</c:v>
                </c:pt>
                <c:pt idx="11">
                  <c:v>1634</c:v>
                </c:pt>
                <c:pt idx="12">
                  <c:v>1639</c:v>
                </c:pt>
                <c:pt idx="13">
                  <c:v>1634</c:v>
                </c:pt>
                <c:pt idx="14">
                  <c:v>1619</c:v>
                </c:pt>
                <c:pt idx="15">
                  <c:v>1703</c:v>
                </c:pt>
                <c:pt idx="16">
                  <c:v>1763</c:v>
                </c:pt>
                <c:pt idx="17">
                  <c:v>1807</c:v>
                </c:pt>
                <c:pt idx="18">
                  <c:v>1853</c:v>
                </c:pt>
                <c:pt idx="19">
                  <c:v>1654</c:v>
                </c:pt>
                <c:pt idx="20">
                  <c:v>1829</c:v>
                </c:pt>
                <c:pt idx="21">
                  <c:v>1818</c:v>
                </c:pt>
                <c:pt idx="22">
                  <c:v>1795</c:v>
                </c:pt>
                <c:pt idx="23">
                  <c:v>1837</c:v>
                </c:pt>
                <c:pt idx="24">
                  <c:v>1831</c:v>
                </c:pt>
                <c:pt idx="25">
                  <c:v>1794</c:v>
                </c:pt>
                <c:pt idx="26">
                  <c:v>1779</c:v>
                </c:pt>
                <c:pt idx="27">
                  <c:v>1755</c:v>
                </c:pt>
                <c:pt idx="28">
                  <c:v>1789</c:v>
                </c:pt>
                <c:pt idx="29">
                  <c:v>1791</c:v>
                </c:pt>
                <c:pt idx="30">
                  <c:v>1779</c:v>
                </c:pt>
                <c:pt idx="31">
                  <c:v>1771</c:v>
                </c:pt>
                <c:pt idx="32">
                  <c:v>1807</c:v>
                </c:pt>
                <c:pt idx="33">
                  <c:v>1792</c:v>
                </c:pt>
                <c:pt idx="34">
                  <c:v>1792</c:v>
                </c:pt>
                <c:pt idx="35">
                  <c:v>1784</c:v>
                </c:pt>
                <c:pt idx="36">
                  <c:v>1756</c:v>
                </c:pt>
                <c:pt idx="37">
                  <c:v>1741</c:v>
                </c:pt>
                <c:pt idx="38">
                  <c:v>1709</c:v>
                </c:pt>
                <c:pt idx="39">
                  <c:v>1917</c:v>
                </c:pt>
                <c:pt idx="40">
                  <c:v>1931</c:v>
                </c:pt>
                <c:pt idx="41">
                  <c:v>1918</c:v>
                </c:pt>
                <c:pt idx="42">
                  <c:v>2248</c:v>
                </c:pt>
                <c:pt idx="43" formatCode="0">
                  <c:v>1960.6799999999996</c:v>
                </c:pt>
                <c:pt idx="44" formatCode="0">
                  <c:v>1991.832727272727</c:v>
                </c:pt>
                <c:pt idx="45" formatCode="0">
                  <c:v>1996.2872727272725</c:v>
                </c:pt>
                <c:pt idx="46" formatCode="0">
                  <c:v>2024.2872727272725</c:v>
                </c:pt>
                <c:pt idx="47" formatCode="0">
                  <c:v>2010.0763636363631</c:v>
                </c:pt>
                <c:pt idx="48" formatCode="0">
                  <c:v>2041.2290909090907</c:v>
                </c:pt>
                <c:pt idx="49" formatCode="0">
                  <c:v>2045.6836363636362</c:v>
                </c:pt>
                <c:pt idx="50" formatCode="0">
                  <c:v>2073.6836363636357</c:v>
                </c:pt>
                <c:pt idx="51" formatCode="0">
                  <c:v>2059.4727272727268</c:v>
                </c:pt>
                <c:pt idx="52" formatCode="0">
                  <c:v>2090.6254545454544</c:v>
                </c:pt>
                <c:pt idx="53" formatCode="0">
                  <c:v>2095.08</c:v>
                </c:pt>
                <c:pt idx="54" formatCode="0">
                  <c:v>2123.0799999999995</c:v>
                </c:pt>
                <c:pt idx="55" formatCode="0">
                  <c:v>2108.8690909090906</c:v>
                </c:pt>
                <c:pt idx="56" formatCode="0">
                  <c:v>2140.0218181818182</c:v>
                </c:pt>
                <c:pt idx="57" formatCode="0">
                  <c:v>2144.4763636363632</c:v>
                </c:pt>
                <c:pt idx="58" formatCode="0">
                  <c:v>2172.4763636363632</c:v>
                </c:pt>
                <c:pt idx="59" formatCode="0">
                  <c:v>2158.2654545454543</c:v>
                </c:pt>
                <c:pt idx="60" formatCode="0">
                  <c:v>2189.4181818181814</c:v>
                </c:pt>
                <c:pt idx="61" formatCode="0">
                  <c:v>2193.8727272727269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Sheet2!$J$6:$J$67</c:f>
              <c:numCache>
                <c:formatCode>General</c:formatCode>
                <c:ptCount val="62"/>
                <c:pt idx="0">
                  <c:v>230</c:v>
                </c:pt>
                <c:pt idx="1">
                  <c:v>249</c:v>
                </c:pt>
                <c:pt idx="2">
                  <c:v>216</c:v>
                </c:pt>
                <c:pt idx="3">
                  <c:v>274</c:v>
                </c:pt>
                <c:pt idx="4">
                  <c:v>194</c:v>
                </c:pt>
                <c:pt idx="5">
                  <c:v>174</c:v>
                </c:pt>
                <c:pt idx="6">
                  <c:v>193</c:v>
                </c:pt>
                <c:pt idx="7">
                  <c:v>206</c:v>
                </c:pt>
                <c:pt idx="8">
                  <c:v>376</c:v>
                </c:pt>
                <c:pt idx="9">
                  <c:v>391</c:v>
                </c:pt>
                <c:pt idx="10">
                  <c:v>378</c:v>
                </c:pt>
                <c:pt idx="11">
                  <c:v>264</c:v>
                </c:pt>
                <c:pt idx="12">
                  <c:v>259</c:v>
                </c:pt>
                <c:pt idx="13">
                  <c:v>264</c:v>
                </c:pt>
                <c:pt idx="14">
                  <c:v>289</c:v>
                </c:pt>
                <c:pt idx="15">
                  <c:v>350</c:v>
                </c:pt>
                <c:pt idx="16">
                  <c:v>324</c:v>
                </c:pt>
                <c:pt idx="17">
                  <c:v>280</c:v>
                </c:pt>
                <c:pt idx="18">
                  <c:v>234</c:v>
                </c:pt>
                <c:pt idx="19">
                  <c:v>114</c:v>
                </c:pt>
                <c:pt idx="20">
                  <c:v>183</c:v>
                </c:pt>
                <c:pt idx="21">
                  <c:v>194</c:v>
                </c:pt>
                <c:pt idx="22">
                  <c:v>217</c:v>
                </c:pt>
                <c:pt idx="23">
                  <c:v>175</c:v>
                </c:pt>
                <c:pt idx="24">
                  <c:v>185</c:v>
                </c:pt>
                <c:pt idx="25">
                  <c:v>230</c:v>
                </c:pt>
                <c:pt idx="26">
                  <c:v>247</c:v>
                </c:pt>
                <c:pt idx="27">
                  <c:v>271</c:v>
                </c:pt>
                <c:pt idx="28">
                  <c:v>237</c:v>
                </c:pt>
                <c:pt idx="29">
                  <c:v>255</c:v>
                </c:pt>
                <c:pt idx="30">
                  <c:v>268</c:v>
                </c:pt>
                <c:pt idx="31">
                  <c:v>278</c:v>
                </c:pt>
                <c:pt idx="32">
                  <c:v>262</c:v>
                </c:pt>
                <c:pt idx="33">
                  <c:v>277</c:v>
                </c:pt>
                <c:pt idx="34">
                  <c:v>277</c:v>
                </c:pt>
                <c:pt idx="35">
                  <c:v>288</c:v>
                </c:pt>
                <c:pt idx="36">
                  <c:v>495</c:v>
                </c:pt>
                <c:pt idx="37">
                  <c:v>510</c:v>
                </c:pt>
                <c:pt idx="38">
                  <c:v>542</c:v>
                </c:pt>
                <c:pt idx="39">
                  <c:v>334</c:v>
                </c:pt>
                <c:pt idx="40">
                  <c:v>326</c:v>
                </c:pt>
                <c:pt idx="41">
                  <c:v>339</c:v>
                </c:pt>
                <c:pt idx="42">
                  <c:v>9</c:v>
                </c:pt>
                <c:pt idx="43" formatCode="0">
                  <c:v>296.41333333333364</c:v>
                </c:pt>
                <c:pt idx="44" formatCode="0">
                  <c:v>323.92363636363689</c:v>
                </c:pt>
                <c:pt idx="45" formatCode="0">
                  <c:v>332.28727272727292</c:v>
                </c:pt>
                <c:pt idx="46" formatCode="0">
                  <c:v>305.65090909090941</c:v>
                </c:pt>
                <c:pt idx="47" formatCode="0">
                  <c:v>303.8703030303036</c:v>
                </c:pt>
                <c:pt idx="48" formatCode="0">
                  <c:v>331.38060606060617</c:v>
                </c:pt>
                <c:pt idx="49" formatCode="0">
                  <c:v>339.74424242424266</c:v>
                </c:pt>
                <c:pt idx="50" formatCode="0">
                  <c:v>313.1078787878796</c:v>
                </c:pt>
                <c:pt idx="51" formatCode="0">
                  <c:v>311.32727272727334</c:v>
                </c:pt>
                <c:pt idx="52" formatCode="0">
                  <c:v>338.83757575757591</c:v>
                </c:pt>
                <c:pt idx="53" formatCode="0">
                  <c:v>347.20121212121239</c:v>
                </c:pt>
                <c:pt idx="54" formatCode="0">
                  <c:v>320.56484848484888</c:v>
                </c:pt>
                <c:pt idx="55" formatCode="0">
                  <c:v>318.78424242424308</c:v>
                </c:pt>
                <c:pt idx="56" formatCode="0">
                  <c:v>346.29454545454564</c:v>
                </c:pt>
                <c:pt idx="57" formatCode="0">
                  <c:v>354.65818181818213</c:v>
                </c:pt>
                <c:pt idx="58" formatCode="0">
                  <c:v>328.02181818181862</c:v>
                </c:pt>
                <c:pt idx="59" formatCode="0">
                  <c:v>326.24121212121236</c:v>
                </c:pt>
                <c:pt idx="60" formatCode="0">
                  <c:v>353.75151515151583</c:v>
                </c:pt>
                <c:pt idx="61" formatCode="0">
                  <c:v>362.11515151515187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4110176"/>
        <c:axId val="-614107456"/>
      </c:lineChart>
      <c:catAx>
        <c:axId val="-6141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4107456"/>
        <c:crosses val="autoZero"/>
        <c:auto val="1"/>
        <c:lblAlgn val="ctr"/>
        <c:lblOffset val="100"/>
        <c:noMultiLvlLbl val="0"/>
      </c:catAx>
      <c:valAx>
        <c:axId val="-61410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41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Sheet6!$O$4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Sheet6!$O$5:$O$71</c:f>
              <c:numCache>
                <c:formatCode>General</c:formatCode>
                <c:ptCount val="67"/>
                <c:pt idx="0">
                  <c:v>412632</c:v>
                </c:pt>
                <c:pt idx="1">
                  <c:v>411934</c:v>
                </c:pt>
                <c:pt idx="2">
                  <c:v>427725</c:v>
                </c:pt>
                <c:pt idx="3">
                  <c:v>426417</c:v>
                </c:pt>
                <c:pt idx="4">
                  <c:v>426980</c:v>
                </c:pt>
                <c:pt idx="5">
                  <c:v>384257</c:v>
                </c:pt>
                <c:pt idx="6">
                  <c:v>445402</c:v>
                </c:pt>
                <c:pt idx="7">
                  <c:v>395387</c:v>
                </c:pt>
                <c:pt idx="8">
                  <c:v>436969</c:v>
                </c:pt>
                <c:pt idx="9">
                  <c:v>481370</c:v>
                </c:pt>
                <c:pt idx="10">
                  <c:v>517793</c:v>
                </c:pt>
                <c:pt idx="11">
                  <c:v>433644</c:v>
                </c:pt>
                <c:pt idx="12">
                  <c:v>451273</c:v>
                </c:pt>
                <c:pt idx="13">
                  <c:v>454875</c:v>
                </c:pt>
                <c:pt idx="14">
                  <c:v>451247</c:v>
                </c:pt>
                <c:pt idx="15">
                  <c:v>399568</c:v>
                </c:pt>
                <c:pt idx="16">
                  <c:v>583127</c:v>
                </c:pt>
                <c:pt idx="17">
                  <c:v>435191</c:v>
                </c:pt>
                <c:pt idx="18">
                  <c:v>422561</c:v>
                </c:pt>
                <c:pt idx="19">
                  <c:v>762731</c:v>
                </c:pt>
                <c:pt idx="20">
                  <c:v>540178</c:v>
                </c:pt>
                <c:pt idx="21">
                  <c:v>609575</c:v>
                </c:pt>
                <c:pt idx="22">
                  <c:v>450868</c:v>
                </c:pt>
                <c:pt idx="23">
                  <c:v>388873</c:v>
                </c:pt>
                <c:pt idx="24">
                  <c:v>459491</c:v>
                </c:pt>
                <c:pt idx="25">
                  <c:v>765836</c:v>
                </c:pt>
                <c:pt idx="26">
                  <c:v>828756</c:v>
                </c:pt>
                <c:pt idx="27">
                  <c:v>628558</c:v>
                </c:pt>
                <c:pt idx="28">
                  <c:v>595184</c:v>
                </c:pt>
                <c:pt idx="29">
                  <c:v>670174</c:v>
                </c:pt>
                <c:pt idx="30">
                  <c:v>709453</c:v>
                </c:pt>
                <c:pt idx="31">
                  <c:v>796729</c:v>
                </c:pt>
                <c:pt idx="32">
                  <c:v>774023</c:v>
                </c:pt>
                <c:pt idx="33">
                  <c:v>630110</c:v>
                </c:pt>
                <c:pt idx="34">
                  <c:v>378181</c:v>
                </c:pt>
                <c:pt idx="35">
                  <c:v>911393</c:v>
                </c:pt>
                <c:pt idx="36">
                  <c:v>699658</c:v>
                </c:pt>
                <c:pt idx="37">
                  <c:v>351109</c:v>
                </c:pt>
                <c:pt idx="38">
                  <c:v>868177</c:v>
                </c:pt>
                <c:pt idx="39">
                  <c:v>929756</c:v>
                </c:pt>
                <c:pt idx="40">
                  <c:v>926567</c:v>
                </c:pt>
                <c:pt idx="41">
                  <c:v>1003575</c:v>
                </c:pt>
                <c:pt idx="42">
                  <c:v>1085893</c:v>
                </c:pt>
                <c:pt idx="43" formatCode="0">
                  <c:v>867170.0933333335</c:v>
                </c:pt>
                <c:pt idx="44" formatCode="0">
                  <c:v>856768.72000000009</c:v>
                </c:pt>
                <c:pt idx="45" formatCode="0">
                  <c:v>846943.62909090915</c:v>
                </c:pt>
                <c:pt idx="46" formatCode="0">
                  <c:v>882220.90181818185</c:v>
                </c:pt>
                <c:pt idx="47" formatCode="0">
                  <c:v>914418.1830303031</c:v>
                </c:pt>
                <c:pt idx="48" formatCode="0">
                  <c:v>904016.80969696958</c:v>
                </c:pt>
                <c:pt idx="49" formatCode="0">
                  <c:v>894191.71878787875</c:v>
                </c:pt>
                <c:pt idx="50" formatCode="0">
                  <c:v>929468.99151515157</c:v>
                </c:pt>
                <c:pt idx="51" formatCode="0">
                  <c:v>961666.27272727282</c:v>
                </c:pt>
                <c:pt idx="52" formatCode="0">
                  <c:v>951264.89939393941</c:v>
                </c:pt>
                <c:pt idx="53" formatCode="0">
                  <c:v>941439.80848484847</c:v>
                </c:pt>
                <c:pt idx="54" formatCode="0">
                  <c:v>976717.08121212129</c:v>
                </c:pt>
                <c:pt idx="55" formatCode="0">
                  <c:v>1008914.3624242425</c:v>
                </c:pt>
                <c:pt idx="56" formatCode="0">
                  <c:v>998512.98909090925</c:v>
                </c:pt>
                <c:pt idx="57" formatCode="0">
                  <c:v>988687.89818181819</c:v>
                </c:pt>
                <c:pt idx="58" formatCode="0">
                  <c:v>1023965.170909091</c:v>
                </c:pt>
                <c:pt idx="59" formatCode="0">
                  <c:v>1056162.4521212121</c:v>
                </c:pt>
                <c:pt idx="60" formatCode="0">
                  <c:v>1045761.0787878789</c:v>
                </c:pt>
                <c:pt idx="61" formatCode="0">
                  <c:v>1035935.9878787879</c:v>
                </c:pt>
                <c:pt idx="62" formatCode="0">
                  <c:v>1071213.2606060607</c:v>
                </c:pt>
                <c:pt idx="63" formatCode="0">
                  <c:v>1103410.541818182</c:v>
                </c:pt>
                <c:pt idx="64" formatCode="0">
                  <c:v>1093009.1684848485</c:v>
                </c:pt>
                <c:pt idx="65" formatCode="0">
                  <c:v>1083184.0775757576</c:v>
                </c:pt>
                <c:pt idx="66" formatCode="0">
                  <c:v>1118461.3503030303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597968"/>
        <c:axId val="-737598512"/>
      </c:lineChart>
      <c:catAx>
        <c:axId val="-73759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598512"/>
        <c:crosses val="autoZero"/>
        <c:auto val="1"/>
        <c:lblAlgn val="ctr"/>
        <c:lblOffset val="100"/>
        <c:noMultiLvlLbl val="0"/>
      </c:catAx>
      <c:valAx>
        <c:axId val="-73759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59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Sheet6!$P$4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Sheet6!$P$5:$P$71</c:f>
              <c:numCache>
                <c:formatCode>General</c:formatCode>
                <c:ptCount val="67"/>
                <c:pt idx="0">
                  <c:v>382404</c:v>
                </c:pt>
                <c:pt idx="1">
                  <c:v>348224</c:v>
                </c:pt>
                <c:pt idx="2">
                  <c:v>445622</c:v>
                </c:pt>
                <c:pt idx="3">
                  <c:v>438524</c:v>
                </c:pt>
                <c:pt idx="4">
                  <c:v>508848</c:v>
                </c:pt>
                <c:pt idx="5">
                  <c:v>392491</c:v>
                </c:pt>
                <c:pt idx="6">
                  <c:v>471125</c:v>
                </c:pt>
                <c:pt idx="7">
                  <c:v>381799</c:v>
                </c:pt>
                <c:pt idx="8">
                  <c:v>436735</c:v>
                </c:pt>
                <c:pt idx="9">
                  <c:v>443400</c:v>
                </c:pt>
                <c:pt idx="10">
                  <c:v>491723</c:v>
                </c:pt>
                <c:pt idx="11">
                  <c:v>404934</c:v>
                </c:pt>
                <c:pt idx="12">
                  <c:v>456766</c:v>
                </c:pt>
                <c:pt idx="13">
                  <c:v>387628</c:v>
                </c:pt>
                <c:pt idx="14">
                  <c:v>472561</c:v>
                </c:pt>
                <c:pt idx="15">
                  <c:v>420316</c:v>
                </c:pt>
                <c:pt idx="16">
                  <c:v>568668</c:v>
                </c:pt>
                <c:pt idx="17">
                  <c:v>408207</c:v>
                </c:pt>
                <c:pt idx="18">
                  <c:v>499689</c:v>
                </c:pt>
                <c:pt idx="19">
                  <c:v>916099</c:v>
                </c:pt>
                <c:pt idx="20">
                  <c:v>713032</c:v>
                </c:pt>
                <c:pt idx="21">
                  <c:v>673726</c:v>
                </c:pt>
                <c:pt idx="22">
                  <c:v>616745</c:v>
                </c:pt>
                <c:pt idx="23">
                  <c:v>614642</c:v>
                </c:pt>
                <c:pt idx="24">
                  <c:v>591019</c:v>
                </c:pt>
                <c:pt idx="25">
                  <c:v>741768</c:v>
                </c:pt>
                <c:pt idx="26">
                  <c:v>886524</c:v>
                </c:pt>
                <c:pt idx="27">
                  <c:v>600799</c:v>
                </c:pt>
                <c:pt idx="28">
                  <c:v>574890</c:v>
                </c:pt>
                <c:pt idx="29">
                  <c:v>641929</c:v>
                </c:pt>
                <c:pt idx="30">
                  <c:v>669179</c:v>
                </c:pt>
                <c:pt idx="31">
                  <c:v>1072888</c:v>
                </c:pt>
                <c:pt idx="32">
                  <c:v>664313</c:v>
                </c:pt>
                <c:pt idx="33">
                  <c:v>648286</c:v>
                </c:pt>
                <c:pt idx="34">
                  <c:v>337429</c:v>
                </c:pt>
                <c:pt idx="35">
                  <c:v>1198058</c:v>
                </c:pt>
                <c:pt idx="36">
                  <c:v>659851</c:v>
                </c:pt>
                <c:pt idx="37">
                  <c:v>375816</c:v>
                </c:pt>
                <c:pt idx="38">
                  <c:v>824243</c:v>
                </c:pt>
                <c:pt idx="39">
                  <c:v>1042907</c:v>
                </c:pt>
                <c:pt idx="40">
                  <c:v>764733</c:v>
                </c:pt>
                <c:pt idx="41">
                  <c:v>851335</c:v>
                </c:pt>
                <c:pt idx="42">
                  <c:v>927388</c:v>
                </c:pt>
                <c:pt idx="43" formatCode="0">
                  <c:v>1013697.546450735</c:v>
                </c:pt>
                <c:pt idx="44" formatCode="0">
                  <c:v>1040044.0732014589</c:v>
                </c:pt>
                <c:pt idx="45" formatCode="0">
                  <c:v>1045800.9283864682</c:v>
                </c:pt>
                <c:pt idx="46" formatCode="0">
                  <c:v>1046413.3597891289</c:v>
                </c:pt>
                <c:pt idx="47" formatCode="0">
                  <c:v>1039231.3086821946</c:v>
                </c:pt>
                <c:pt idx="48" formatCode="0">
                  <c:v>1065577.8354329183</c:v>
                </c:pt>
                <c:pt idx="49" formatCode="0">
                  <c:v>1071334.6906179278</c:v>
                </c:pt>
                <c:pt idx="50" formatCode="0">
                  <c:v>1071947.1220205885</c:v>
                </c:pt>
                <c:pt idx="51" formatCode="0">
                  <c:v>1064765.0709136541</c:v>
                </c:pt>
                <c:pt idx="52" formatCode="0">
                  <c:v>1091111.5976643779</c:v>
                </c:pt>
                <c:pt idx="53" formatCode="0">
                  <c:v>1096868.4528493874</c:v>
                </c:pt>
                <c:pt idx="54" formatCode="0">
                  <c:v>1097480.8842520479</c:v>
                </c:pt>
                <c:pt idx="55" formatCode="0">
                  <c:v>1090298.8331451137</c:v>
                </c:pt>
                <c:pt idx="56" formatCode="0">
                  <c:v>1116645.3598958375</c:v>
                </c:pt>
                <c:pt idx="57" formatCode="0">
                  <c:v>1122402.2150808468</c:v>
                </c:pt>
                <c:pt idx="58" formatCode="0">
                  <c:v>1123014.6464835075</c:v>
                </c:pt>
                <c:pt idx="59" formatCode="0">
                  <c:v>1115832.5953765733</c:v>
                </c:pt>
                <c:pt idx="60" formatCode="0">
                  <c:v>1142179.1221272971</c:v>
                </c:pt>
                <c:pt idx="61" formatCode="0">
                  <c:v>1147935.9773123064</c:v>
                </c:pt>
                <c:pt idx="62" formatCode="0">
                  <c:v>1148548.4087149668</c:v>
                </c:pt>
                <c:pt idx="63" formatCode="0">
                  <c:v>1141366.3576080326</c:v>
                </c:pt>
                <c:pt idx="64" formatCode="0">
                  <c:v>1167712.8843587567</c:v>
                </c:pt>
                <c:pt idx="65" formatCode="0">
                  <c:v>1173469.739543766</c:v>
                </c:pt>
                <c:pt idx="66" formatCode="0">
                  <c:v>1174082.1709464265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612656"/>
        <c:axId val="-737605584"/>
      </c:lineChart>
      <c:catAx>
        <c:axId val="-7376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05584"/>
        <c:crosses val="autoZero"/>
        <c:auto val="1"/>
        <c:lblAlgn val="ctr"/>
        <c:lblOffset val="100"/>
        <c:noMultiLvlLbl val="0"/>
      </c:catAx>
      <c:valAx>
        <c:axId val="-73760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1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Sheet6!$Q$4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Sheet6!$Q$5:$Q$71</c:f>
              <c:numCache>
                <c:formatCode>General</c:formatCode>
                <c:ptCount val="67"/>
                <c:pt idx="0">
                  <c:v>4114313</c:v>
                </c:pt>
                <c:pt idx="1">
                  <c:v>4178023</c:v>
                </c:pt>
                <c:pt idx="2">
                  <c:v>4160126</c:v>
                </c:pt>
                <c:pt idx="3">
                  <c:v>4148019</c:v>
                </c:pt>
                <c:pt idx="4">
                  <c:v>4066151</c:v>
                </c:pt>
                <c:pt idx="5">
                  <c:v>4057917</c:v>
                </c:pt>
                <c:pt idx="6">
                  <c:v>4032194</c:v>
                </c:pt>
                <c:pt idx="7">
                  <c:v>4045782</c:v>
                </c:pt>
                <c:pt idx="8">
                  <c:v>4046016</c:v>
                </c:pt>
                <c:pt idx="9">
                  <c:v>4083986</c:v>
                </c:pt>
                <c:pt idx="10">
                  <c:v>4110056</c:v>
                </c:pt>
                <c:pt idx="11">
                  <c:v>4138766</c:v>
                </c:pt>
                <c:pt idx="12">
                  <c:v>4133273</c:v>
                </c:pt>
                <c:pt idx="13">
                  <c:v>4200520</c:v>
                </c:pt>
                <c:pt idx="14">
                  <c:v>4179206</c:v>
                </c:pt>
                <c:pt idx="15">
                  <c:v>4158458</c:v>
                </c:pt>
                <c:pt idx="16">
                  <c:v>4108117</c:v>
                </c:pt>
                <c:pt idx="17">
                  <c:v>4135101</c:v>
                </c:pt>
                <c:pt idx="18">
                  <c:v>4057973</c:v>
                </c:pt>
                <c:pt idx="19">
                  <c:v>3904605</c:v>
                </c:pt>
                <c:pt idx="20">
                  <c:v>3731751</c:v>
                </c:pt>
                <c:pt idx="21">
                  <c:v>3667600</c:v>
                </c:pt>
                <c:pt idx="22">
                  <c:v>3501723</c:v>
                </c:pt>
                <c:pt idx="23">
                  <c:v>3275954</c:v>
                </c:pt>
                <c:pt idx="24">
                  <c:v>3144426</c:v>
                </c:pt>
                <c:pt idx="25">
                  <c:v>3045942</c:v>
                </c:pt>
                <c:pt idx="26">
                  <c:v>2936187</c:v>
                </c:pt>
                <c:pt idx="27">
                  <c:v>2977306</c:v>
                </c:pt>
                <c:pt idx="28">
                  <c:v>2927180</c:v>
                </c:pt>
                <c:pt idx="29">
                  <c:v>2970022</c:v>
                </c:pt>
                <c:pt idx="30">
                  <c:v>2995655</c:v>
                </c:pt>
                <c:pt idx="31">
                  <c:v>2884398</c:v>
                </c:pt>
                <c:pt idx="32">
                  <c:v>2937846</c:v>
                </c:pt>
                <c:pt idx="33">
                  <c:v>2913139</c:v>
                </c:pt>
                <c:pt idx="34">
                  <c:v>2953891</c:v>
                </c:pt>
                <c:pt idx="35">
                  <c:v>2868764</c:v>
                </c:pt>
                <c:pt idx="36">
                  <c:v>2921490</c:v>
                </c:pt>
                <c:pt idx="37">
                  <c:v>2951465</c:v>
                </c:pt>
                <c:pt idx="38">
                  <c:v>3010149</c:v>
                </c:pt>
                <c:pt idx="39">
                  <c:v>2994074</c:v>
                </c:pt>
                <c:pt idx="40">
                  <c:v>3094771</c:v>
                </c:pt>
                <c:pt idx="41">
                  <c:v>3132604</c:v>
                </c:pt>
                <c:pt idx="42">
                  <c:v>3217033</c:v>
                </c:pt>
                <c:pt idx="43" formatCode="0">
                  <c:v>3070505.5468825987</c:v>
                </c:pt>
                <c:pt idx="44" formatCode="0">
                  <c:v>2887230.19368114</c:v>
                </c:pt>
                <c:pt idx="45" formatCode="0">
                  <c:v>2688372.8943855809</c:v>
                </c:pt>
                <c:pt idx="46" formatCode="0">
                  <c:v>2524180.4364146339</c:v>
                </c:pt>
                <c:pt idx="47" formatCode="0">
                  <c:v>2399367.3107627425</c:v>
                </c:pt>
                <c:pt idx="48" formatCode="0">
                  <c:v>2237806.2850267938</c:v>
                </c:pt>
                <c:pt idx="49" formatCode="0">
                  <c:v>2060663.3131967448</c:v>
                </c:pt>
                <c:pt idx="50" formatCode="0">
                  <c:v>1918185.182691308</c:v>
                </c:pt>
                <c:pt idx="51" formatCode="0">
                  <c:v>1815086.3845049266</c:v>
                </c:pt>
                <c:pt idx="52" formatCode="0">
                  <c:v>1675239.6862344879</c:v>
                </c:pt>
                <c:pt idx="53" formatCode="0">
                  <c:v>1519811.0418699489</c:v>
                </c:pt>
                <c:pt idx="54" formatCode="0">
                  <c:v>1399047.2388300223</c:v>
                </c:pt>
                <c:pt idx="55" formatCode="0">
                  <c:v>1317662.7681091512</c:v>
                </c:pt>
                <c:pt idx="56" formatCode="0">
                  <c:v>1199530.3973042229</c:v>
                </c:pt>
                <c:pt idx="57" formatCode="0">
                  <c:v>1065816.0804051945</c:v>
                </c:pt>
                <c:pt idx="58" formatCode="0">
                  <c:v>966766.6048307782</c:v>
                </c:pt>
                <c:pt idx="59" formatCode="0">
                  <c:v>907096.46157541708</c:v>
                </c:pt>
                <c:pt idx="60" formatCode="0">
                  <c:v>810678.41823599883</c:v>
                </c:pt>
                <c:pt idx="61" formatCode="0">
                  <c:v>698678.42880248046</c:v>
                </c:pt>
                <c:pt idx="62" formatCode="0">
                  <c:v>621343.28069357434</c:v>
                </c:pt>
                <c:pt idx="63" formatCode="0">
                  <c:v>583387.46490372368</c:v>
                </c:pt>
                <c:pt idx="64" formatCode="0">
                  <c:v>508683.74902981543</c:v>
                </c:pt>
                <c:pt idx="65" formatCode="0">
                  <c:v>418398.08706180705</c:v>
                </c:pt>
                <c:pt idx="66" formatCode="0">
                  <c:v>362777.26641841093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599056"/>
        <c:axId val="-737603408"/>
      </c:lineChart>
      <c:catAx>
        <c:axId val="-7375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03408"/>
        <c:crosses val="autoZero"/>
        <c:auto val="1"/>
        <c:lblAlgn val="ctr"/>
        <c:lblOffset val="100"/>
        <c:noMultiLvlLbl val="0"/>
      </c:catAx>
      <c:valAx>
        <c:axId val="-73760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59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Sheet6!$H$4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Sheet6!$H$5:$H$71</c:f>
              <c:numCache>
                <c:formatCode>General</c:formatCode>
                <c:ptCount val="67"/>
                <c:pt idx="0">
                  <c:v>1608</c:v>
                </c:pt>
                <c:pt idx="1">
                  <c:v>1610</c:v>
                </c:pt>
                <c:pt idx="2">
                  <c:v>1611</c:v>
                </c:pt>
                <c:pt idx="3">
                  <c:v>1600</c:v>
                </c:pt>
                <c:pt idx="4">
                  <c:v>1600</c:v>
                </c:pt>
                <c:pt idx="5">
                  <c:v>1711</c:v>
                </c:pt>
                <c:pt idx="6">
                  <c:v>1711</c:v>
                </c:pt>
                <c:pt idx="7">
                  <c:v>1715</c:v>
                </c:pt>
                <c:pt idx="8">
                  <c:v>1897</c:v>
                </c:pt>
                <c:pt idx="9">
                  <c:v>1897</c:v>
                </c:pt>
                <c:pt idx="10">
                  <c:v>1898</c:v>
                </c:pt>
                <c:pt idx="11">
                  <c:v>1898</c:v>
                </c:pt>
                <c:pt idx="12">
                  <c:v>1898</c:v>
                </c:pt>
                <c:pt idx="13">
                  <c:v>1898</c:v>
                </c:pt>
                <c:pt idx="14">
                  <c:v>1908</c:v>
                </c:pt>
                <c:pt idx="15">
                  <c:v>2053</c:v>
                </c:pt>
                <c:pt idx="16">
                  <c:v>2087</c:v>
                </c:pt>
                <c:pt idx="17">
                  <c:v>2087</c:v>
                </c:pt>
                <c:pt idx="18">
                  <c:v>2087</c:v>
                </c:pt>
                <c:pt idx="19">
                  <c:v>1768</c:v>
                </c:pt>
                <c:pt idx="20">
                  <c:v>2012</c:v>
                </c:pt>
                <c:pt idx="21">
                  <c:v>2012</c:v>
                </c:pt>
                <c:pt idx="22">
                  <c:v>2012</c:v>
                </c:pt>
                <c:pt idx="23">
                  <c:v>2012</c:v>
                </c:pt>
                <c:pt idx="24">
                  <c:v>2016</c:v>
                </c:pt>
                <c:pt idx="25">
                  <c:v>2024</c:v>
                </c:pt>
                <c:pt idx="26">
                  <c:v>2026</c:v>
                </c:pt>
                <c:pt idx="27">
                  <c:v>2026</c:v>
                </c:pt>
                <c:pt idx="28">
                  <c:v>2026</c:v>
                </c:pt>
                <c:pt idx="29">
                  <c:v>2046</c:v>
                </c:pt>
                <c:pt idx="30">
                  <c:v>2047</c:v>
                </c:pt>
                <c:pt idx="31">
                  <c:v>2049</c:v>
                </c:pt>
                <c:pt idx="32">
                  <c:v>2069</c:v>
                </c:pt>
                <c:pt idx="33">
                  <c:v>2069</c:v>
                </c:pt>
                <c:pt idx="34">
                  <c:v>2069</c:v>
                </c:pt>
                <c:pt idx="35">
                  <c:v>2072</c:v>
                </c:pt>
                <c:pt idx="36">
                  <c:v>2251</c:v>
                </c:pt>
                <c:pt idx="37">
                  <c:v>2251</c:v>
                </c:pt>
                <c:pt idx="38">
                  <c:v>2251</c:v>
                </c:pt>
                <c:pt idx="39">
                  <c:v>2251</c:v>
                </c:pt>
                <c:pt idx="40">
                  <c:v>2257</c:v>
                </c:pt>
                <c:pt idx="41">
                  <c:v>2257</c:v>
                </c:pt>
                <c:pt idx="42">
                  <c:v>2257</c:v>
                </c:pt>
                <c:pt idx="43" formatCode="0">
                  <c:v>2257.0933333333332</c:v>
                </c:pt>
                <c:pt idx="44" formatCode="0">
                  <c:v>2315.7563636363639</c:v>
                </c:pt>
                <c:pt idx="45" formatCode="0">
                  <c:v>2328.5745454545454</c:v>
                </c:pt>
                <c:pt idx="46" formatCode="0">
                  <c:v>2329.9381818181819</c:v>
                </c:pt>
                <c:pt idx="47" formatCode="0">
                  <c:v>2313.9466666666667</c:v>
                </c:pt>
                <c:pt idx="48" formatCode="0">
                  <c:v>2372.6096969696969</c:v>
                </c:pt>
                <c:pt idx="49" formatCode="0">
                  <c:v>2385.4278787878789</c:v>
                </c:pt>
                <c:pt idx="50" formatCode="0">
                  <c:v>2386.7915151515153</c:v>
                </c:pt>
                <c:pt idx="51" formatCode="0">
                  <c:v>2370.8000000000002</c:v>
                </c:pt>
                <c:pt idx="52" formatCode="0">
                  <c:v>2429.4630303030303</c:v>
                </c:pt>
                <c:pt idx="53" formatCode="0">
                  <c:v>2442.2812121212123</c:v>
                </c:pt>
                <c:pt idx="54" formatCode="0">
                  <c:v>2443.6448484848484</c:v>
                </c:pt>
                <c:pt idx="55" formatCode="0">
                  <c:v>2427.6533333333336</c:v>
                </c:pt>
                <c:pt idx="56" formatCode="0">
                  <c:v>2486.3163636363638</c:v>
                </c:pt>
                <c:pt idx="57" formatCode="0">
                  <c:v>2499.1345454545453</c:v>
                </c:pt>
                <c:pt idx="58" formatCode="0">
                  <c:v>2500.4981818181818</c:v>
                </c:pt>
                <c:pt idx="59" formatCode="0">
                  <c:v>2484.5066666666667</c:v>
                </c:pt>
                <c:pt idx="60" formatCode="0">
                  <c:v>2543.1696969696973</c:v>
                </c:pt>
                <c:pt idx="61" formatCode="0">
                  <c:v>2555.9878787878788</c:v>
                </c:pt>
                <c:pt idx="62" formatCode="0">
                  <c:v>2557.3515151515148</c:v>
                </c:pt>
                <c:pt idx="63" formatCode="0">
                  <c:v>2541.36</c:v>
                </c:pt>
                <c:pt idx="64" formatCode="0">
                  <c:v>2600.0230303030307</c:v>
                </c:pt>
                <c:pt idx="65" formatCode="0">
                  <c:v>2612.8412121212123</c:v>
                </c:pt>
                <c:pt idx="66" formatCode="0">
                  <c:v>2614.2048484848483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Sheet6!$I$4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Sheet6!$I$5:$I$71</c:f>
              <c:numCache>
                <c:formatCode>General</c:formatCode>
                <c:ptCount val="67"/>
                <c:pt idx="0">
                  <c:v>1378</c:v>
                </c:pt>
                <c:pt idx="1">
                  <c:v>1361</c:v>
                </c:pt>
                <c:pt idx="2">
                  <c:v>1395</c:v>
                </c:pt>
                <c:pt idx="3">
                  <c:v>1326</c:v>
                </c:pt>
                <c:pt idx="4">
                  <c:v>1406</c:v>
                </c:pt>
                <c:pt idx="5">
                  <c:v>1537</c:v>
                </c:pt>
                <c:pt idx="6">
                  <c:v>1518</c:v>
                </c:pt>
                <c:pt idx="7">
                  <c:v>1509</c:v>
                </c:pt>
                <c:pt idx="8">
                  <c:v>1521</c:v>
                </c:pt>
                <c:pt idx="9">
                  <c:v>1506</c:v>
                </c:pt>
                <c:pt idx="10">
                  <c:v>1520</c:v>
                </c:pt>
                <c:pt idx="11">
                  <c:v>1634</c:v>
                </c:pt>
                <c:pt idx="12">
                  <c:v>1639</c:v>
                </c:pt>
                <c:pt idx="13">
                  <c:v>1634</c:v>
                </c:pt>
                <c:pt idx="14">
                  <c:v>1619</c:v>
                </c:pt>
                <c:pt idx="15">
                  <c:v>1703</c:v>
                </c:pt>
                <c:pt idx="16">
                  <c:v>1763</c:v>
                </c:pt>
                <c:pt idx="17">
                  <c:v>1807</c:v>
                </c:pt>
                <c:pt idx="18">
                  <c:v>1853</c:v>
                </c:pt>
                <c:pt idx="19">
                  <c:v>1654</c:v>
                </c:pt>
                <c:pt idx="20">
                  <c:v>1829</c:v>
                </c:pt>
                <c:pt idx="21">
                  <c:v>1818</c:v>
                </c:pt>
                <c:pt idx="22">
                  <c:v>1795</c:v>
                </c:pt>
                <c:pt idx="23">
                  <c:v>1837</c:v>
                </c:pt>
                <c:pt idx="24">
                  <c:v>1831</c:v>
                </c:pt>
                <c:pt idx="25">
                  <c:v>1794</c:v>
                </c:pt>
                <c:pt idx="26">
                  <c:v>1779</c:v>
                </c:pt>
                <c:pt idx="27">
                  <c:v>1755</c:v>
                </c:pt>
                <c:pt idx="28">
                  <c:v>1789</c:v>
                </c:pt>
                <c:pt idx="29">
                  <c:v>1791</c:v>
                </c:pt>
                <c:pt idx="30">
                  <c:v>1779</c:v>
                </c:pt>
                <c:pt idx="31">
                  <c:v>1771</c:v>
                </c:pt>
                <c:pt idx="32">
                  <c:v>1807</c:v>
                </c:pt>
                <c:pt idx="33">
                  <c:v>1792</c:v>
                </c:pt>
                <c:pt idx="34">
                  <c:v>1792</c:v>
                </c:pt>
                <c:pt idx="35">
                  <c:v>1784</c:v>
                </c:pt>
                <c:pt idx="36">
                  <c:v>1756</c:v>
                </c:pt>
                <c:pt idx="37">
                  <c:v>1741</c:v>
                </c:pt>
                <c:pt idx="38">
                  <c:v>1709</c:v>
                </c:pt>
                <c:pt idx="39">
                  <c:v>1917</c:v>
                </c:pt>
                <c:pt idx="40">
                  <c:v>1931</c:v>
                </c:pt>
                <c:pt idx="41">
                  <c:v>1918</c:v>
                </c:pt>
                <c:pt idx="42">
                  <c:v>2248</c:v>
                </c:pt>
                <c:pt idx="43" formatCode="0">
                  <c:v>2257.0933333333332</c:v>
                </c:pt>
                <c:pt idx="44" formatCode="0">
                  <c:v>2315.7563636363639</c:v>
                </c:pt>
                <c:pt idx="45" formatCode="0">
                  <c:v>2328.5745454545454</c:v>
                </c:pt>
                <c:pt idx="46" formatCode="0">
                  <c:v>2329.9381818181819</c:v>
                </c:pt>
                <c:pt idx="47" formatCode="0">
                  <c:v>2313.9466666666667</c:v>
                </c:pt>
                <c:pt idx="48" formatCode="0">
                  <c:v>2372.6096969696969</c:v>
                </c:pt>
                <c:pt idx="49" formatCode="0">
                  <c:v>2385.4278787878789</c:v>
                </c:pt>
                <c:pt idx="50" formatCode="0">
                  <c:v>2386.7915151515153</c:v>
                </c:pt>
                <c:pt idx="51" formatCode="0">
                  <c:v>2370.8000000000002</c:v>
                </c:pt>
                <c:pt idx="52" formatCode="0">
                  <c:v>2429.4630303030303</c:v>
                </c:pt>
                <c:pt idx="53" formatCode="0">
                  <c:v>2442.2812121212123</c:v>
                </c:pt>
                <c:pt idx="54" formatCode="0">
                  <c:v>2443.6448484848484</c:v>
                </c:pt>
                <c:pt idx="55" formatCode="0">
                  <c:v>2427.6533333333336</c:v>
                </c:pt>
                <c:pt idx="56" formatCode="0">
                  <c:v>2486.3163636363638</c:v>
                </c:pt>
                <c:pt idx="57" formatCode="0">
                  <c:v>2499.1345454545453</c:v>
                </c:pt>
                <c:pt idx="58" formatCode="0">
                  <c:v>2500.4981818181818</c:v>
                </c:pt>
                <c:pt idx="59" formatCode="0">
                  <c:v>2484.5066666666667</c:v>
                </c:pt>
                <c:pt idx="60" formatCode="0">
                  <c:v>2543.1696969696973</c:v>
                </c:pt>
                <c:pt idx="61" formatCode="0">
                  <c:v>2555.9878787878788</c:v>
                </c:pt>
                <c:pt idx="62" formatCode="0">
                  <c:v>2557.3515151515148</c:v>
                </c:pt>
                <c:pt idx="63">
                  <c:v>2541.36</c:v>
                </c:pt>
                <c:pt idx="64">
                  <c:v>2600.0230303030307</c:v>
                </c:pt>
                <c:pt idx="65">
                  <c:v>2612.8412121212123</c:v>
                </c:pt>
                <c:pt idx="66">
                  <c:v>2614.2048484848483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Sheet6!$J$4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Sheet6!$F$5:$G$71</c:f>
              <c:multiLvlStrCache>
                <c:ptCount val="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Sheet6!$J$5:$J$71</c:f>
              <c:numCache>
                <c:formatCode>General</c:formatCode>
                <c:ptCount val="67"/>
                <c:pt idx="0">
                  <c:v>230</c:v>
                </c:pt>
                <c:pt idx="1">
                  <c:v>249</c:v>
                </c:pt>
                <c:pt idx="2">
                  <c:v>216</c:v>
                </c:pt>
                <c:pt idx="3">
                  <c:v>274</c:v>
                </c:pt>
                <c:pt idx="4">
                  <c:v>194</c:v>
                </c:pt>
                <c:pt idx="5">
                  <c:v>174</c:v>
                </c:pt>
                <c:pt idx="6">
                  <c:v>193</c:v>
                </c:pt>
                <c:pt idx="7">
                  <c:v>206</c:v>
                </c:pt>
                <c:pt idx="8">
                  <c:v>376</c:v>
                </c:pt>
                <c:pt idx="9">
                  <c:v>391</c:v>
                </c:pt>
                <c:pt idx="10">
                  <c:v>378</c:v>
                </c:pt>
                <c:pt idx="11">
                  <c:v>264</c:v>
                </c:pt>
                <c:pt idx="12">
                  <c:v>259</c:v>
                </c:pt>
                <c:pt idx="13">
                  <c:v>264</c:v>
                </c:pt>
                <c:pt idx="14">
                  <c:v>289</c:v>
                </c:pt>
                <c:pt idx="15">
                  <c:v>350</c:v>
                </c:pt>
                <c:pt idx="16">
                  <c:v>324</c:v>
                </c:pt>
                <c:pt idx="17">
                  <c:v>280</c:v>
                </c:pt>
                <c:pt idx="18">
                  <c:v>234</c:v>
                </c:pt>
                <c:pt idx="19">
                  <c:v>114</c:v>
                </c:pt>
                <c:pt idx="20">
                  <c:v>183</c:v>
                </c:pt>
                <c:pt idx="21">
                  <c:v>194</c:v>
                </c:pt>
                <c:pt idx="22">
                  <c:v>217</c:v>
                </c:pt>
                <c:pt idx="23">
                  <c:v>175</c:v>
                </c:pt>
                <c:pt idx="24">
                  <c:v>185</c:v>
                </c:pt>
                <c:pt idx="25">
                  <c:v>230</c:v>
                </c:pt>
                <c:pt idx="26">
                  <c:v>247</c:v>
                </c:pt>
                <c:pt idx="27">
                  <c:v>271</c:v>
                </c:pt>
                <c:pt idx="28">
                  <c:v>237</c:v>
                </c:pt>
                <c:pt idx="29">
                  <c:v>255</c:v>
                </c:pt>
                <c:pt idx="30">
                  <c:v>268</c:v>
                </c:pt>
                <c:pt idx="31">
                  <c:v>278</c:v>
                </c:pt>
                <c:pt idx="32">
                  <c:v>262</c:v>
                </c:pt>
                <c:pt idx="33">
                  <c:v>277</c:v>
                </c:pt>
                <c:pt idx="34">
                  <c:v>277</c:v>
                </c:pt>
                <c:pt idx="35">
                  <c:v>288</c:v>
                </c:pt>
                <c:pt idx="36">
                  <c:v>495</c:v>
                </c:pt>
                <c:pt idx="37">
                  <c:v>510</c:v>
                </c:pt>
                <c:pt idx="38">
                  <c:v>542</c:v>
                </c:pt>
                <c:pt idx="39">
                  <c:v>334</c:v>
                </c:pt>
                <c:pt idx="40">
                  <c:v>326</c:v>
                </c:pt>
                <c:pt idx="41">
                  <c:v>339</c:v>
                </c:pt>
                <c:pt idx="42">
                  <c:v>9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0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</c:v>
                </c:pt>
                <c:pt idx="64" formatCode="0">
                  <c:v>0</c:v>
                </c:pt>
                <c:pt idx="65" formatCode="0">
                  <c:v>0</c:v>
                </c:pt>
                <c:pt idx="66" formatCode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57641200"/>
        <c:axId val="-957643920"/>
      </c:lineChart>
      <c:catAx>
        <c:axId val="-9576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7643920"/>
        <c:crosses val="autoZero"/>
        <c:auto val="1"/>
        <c:lblAlgn val="ctr"/>
        <c:lblOffset val="100"/>
        <c:noMultiLvlLbl val="0"/>
      </c:catAx>
      <c:valAx>
        <c:axId val="-9576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764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Sheet4!$F$7</c:f>
              <c:strCache>
                <c:ptCount val="1"/>
                <c:pt idx="0">
                  <c:v>Pending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Sheet4!$F$8:$F$50</c:f>
              <c:numCache>
                <c:formatCode>General</c:formatCode>
                <c:ptCount val="43"/>
                <c:pt idx="0">
                  <c:v>4114313</c:v>
                </c:pt>
                <c:pt idx="1">
                  <c:v>4178023</c:v>
                </c:pt>
                <c:pt idx="2">
                  <c:v>4160126</c:v>
                </c:pt>
                <c:pt idx="3">
                  <c:v>4148019</c:v>
                </c:pt>
                <c:pt idx="4">
                  <c:v>4066151</c:v>
                </c:pt>
                <c:pt idx="5">
                  <c:v>4057917</c:v>
                </c:pt>
                <c:pt idx="6">
                  <c:v>4032194</c:v>
                </c:pt>
                <c:pt idx="7">
                  <c:v>4045782</c:v>
                </c:pt>
                <c:pt idx="8">
                  <c:v>4046016</c:v>
                </c:pt>
                <c:pt idx="9">
                  <c:v>4083986</c:v>
                </c:pt>
                <c:pt idx="10">
                  <c:v>4110056</c:v>
                </c:pt>
                <c:pt idx="11">
                  <c:v>4138766</c:v>
                </c:pt>
                <c:pt idx="12">
                  <c:v>4133273</c:v>
                </c:pt>
                <c:pt idx="13">
                  <c:v>4200520</c:v>
                </c:pt>
                <c:pt idx="14">
                  <c:v>4179206</c:v>
                </c:pt>
                <c:pt idx="15">
                  <c:v>4158458</c:v>
                </c:pt>
                <c:pt idx="16">
                  <c:v>4108117</c:v>
                </c:pt>
                <c:pt idx="17">
                  <c:v>4135101</c:v>
                </c:pt>
                <c:pt idx="18">
                  <c:v>4057973</c:v>
                </c:pt>
                <c:pt idx="19">
                  <c:v>3904605</c:v>
                </c:pt>
                <c:pt idx="20">
                  <c:v>3731751</c:v>
                </c:pt>
                <c:pt idx="21">
                  <c:v>3667600</c:v>
                </c:pt>
                <c:pt idx="22">
                  <c:v>3501723</c:v>
                </c:pt>
                <c:pt idx="23">
                  <c:v>3275954</c:v>
                </c:pt>
                <c:pt idx="24">
                  <c:v>3144426</c:v>
                </c:pt>
                <c:pt idx="25">
                  <c:v>3045942</c:v>
                </c:pt>
                <c:pt idx="26">
                  <c:v>2936187</c:v>
                </c:pt>
                <c:pt idx="27">
                  <c:v>2977306</c:v>
                </c:pt>
                <c:pt idx="28">
                  <c:v>2927180</c:v>
                </c:pt>
                <c:pt idx="29">
                  <c:v>2970022</c:v>
                </c:pt>
                <c:pt idx="30">
                  <c:v>2995655</c:v>
                </c:pt>
                <c:pt idx="31">
                  <c:v>2884398</c:v>
                </c:pt>
                <c:pt idx="32">
                  <c:v>2937846</c:v>
                </c:pt>
                <c:pt idx="33">
                  <c:v>2913139</c:v>
                </c:pt>
                <c:pt idx="34">
                  <c:v>2953891</c:v>
                </c:pt>
                <c:pt idx="35">
                  <c:v>2868764</c:v>
                </c:pt>
                <c:pt idx="36">
                  <c:v>2921490</c:v>
                </c:pt>
                <c:pt idx="37">
                  <c:v>2951465</c:v>
                </c:pt>
                <c:pt idx="38">
                  <c:v>3010149</c:v>
                </c:pt>
                <c:pt idx="39">
                  <c:v>2994074</c:v>
                </c:pt>
                <c:pt idx="40">
                  <c:v>3094771</c:v>
                </c:pt>
                <c:pt idx="41">
                  <c:v>3132604</c:v>
                </c:pt>
                <c:pt idx="42">
                  <c:v>3217033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Sheet4!$K$7</c:f>
              <c:strCache>
                <c:ptCount val="1"/>
                <c:pt idx="0">
                  <c:v>Missed Disposal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Sheet4!$K$8:$K$50</c:f>
              <c:numCache>
                <c:formatCode>General</c:formatCode>
                <c:ptCount val="43"/>
                <c:pt idx="0">
                  <c:v>63826.502177068221</c:v>
                </c:pt>
                <c:pt idx="1">
                  <c:v>63708.872887582656</c:v>
                </c:pt>
                <c:pt idx="2">
                  <c:v>68999.535483870975</c:v>
                </c:pt>
                <c:pt idx="3">
                  <c:v>90615.064856711921</c:v>
                </c:pt>
                <c:pt idx="4">
                  <c:v>70210.890469416787</c:v>
                </c:pt>
                <c:pt idx="5">
                  <c:v>44432.943396226416</c:v>
                </c:pt>
                <c:pt idx="6">
                  <c:v>59899.291831357048</c:v>
                </c:pt>
                <c:pt idx="7">
                  <c:v>52121.003313452617</c:v>
                </c:pt>
                <c:pt idx="8">
                  <c:v>107963.4188034188</c:v>
                </c:pt>
                <c:pt idx="9">
                  <c:v>115119.12350597611</c:v>
                </c:pt>
                <c:pt idx="10">
                  <c:v>122283.74605263158</c:v>
                </c:pt>
                <c:pt idx="11">
                  <c:v>65423.853121175031</c:v>
                </c:pt>
                <c:pt idx="12">
                  <c:v>72179.618059792556</c:v>
                </c:pt>
                <c:pt idx="13">
                  <c:v>62627.779681762542</c:v>
                </c:pt>
                <c:pt idx="14">
                  <c:v>84354.619518221123</c:v>
                </c:pt>
                <c:pt idx="15">
                  <c:v>86383.206106870231</c:v>
                </c:pt>
                <c:pt idx="16">
                  <c:v>104508.46965399887</c:v>
                </c:pt>
                <c:pt idx="17">
                  <c:v>63252.88323187604</c:v>
                </c:pt>
                <c:pt idx="18">
                  <c:v>63101.5790609822</c:v>
                </c:pt>
                <c:pt idx="19">
                  <c:v>63141.043530834344</c:v>
                </c:pt>
                <c:pt idx="20">
                  <c:v>71342.18480043739</c:v>
                </c:pt>
                <c:pt idx="21">
                  <c:v>71893.753575357536</c:v>
                </c:pt>
                <c:pt idx="22">
                  <c:v>74559.144846796655</c:v>
                </c:pt>
                <c:pt idx="23">
                  <c:v>58553.266194882963</c:v>
                </c:pt>
                <c:pt idx="24">
                  <c:v>59715.191152375752</c:v>
                </c:pt>
                <c:pt idx="25">
                  <c:v>95098.461538461546</c:v>
                </c:pt>
                <c:pt idx="26">
                  <c:v>123086.80607082631</c:v>
                </c:pt>
                <c:pt idx="27">
                  <c:v>92772.950997150998</c:v>
                </c:pt>
                <c:pt idx="28">
                  <c:v>76159.267747344886</c:v>
                </c:pt>
                <c:pt idx="29">
                  <c:v>91396.926298157457</c:v>
                </c:pt>
                <c:pt idx="30">
                  <c:v>100809.42776840922</c:v>
                </c:pt>
                <c:pt idx="31">
                  <c:v>168414.9429700734</c:v>
                </c:pt>
                <c:pt idx="32">
                  <c:v>96319.870503597122</c:v>
                </c:pt>
                <c:pt idx="33">
                  <c:v>100209.38727678571</c:v>
                </c:pt>
                <c:pt idx="34">
                  <c:v>52158.388950892855</c:v>
                </c:pt>
                <c:pt idx="35">
                  <c:v>193408.466367713</c:v>
                </c:pt>
                <c:pt idx="36">
                  <c:v>186005.83428246013</c:v>
                </c:pt>
                <c:pt idx="37">
                  <c:v>110089.69557725445</c:v>
                </c:pt>
                <c:pt idx="38">
                  <c:v>261404.15798712696</c:v>
                </c:pt>
                <c:pt idx="39">
                  <c:v>181706.27960354721</c:v>
                </c:pt>
                <c:pt idx="40">
                  <c:v>129105.62299326774</c:v>
                </c:pt>
                <c:pt idx="41">
                  <c:v>150470.57612095933</c:v>
                </c:pt>
                <c:pt idx="42">
                  <c:v>3712.85231316726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Sheet4!$L$7</c:f>
              <c:strCache>
                <c:ptCount val="1"/>
                <c:pt idx="0">
                  <c:v>Balance could have been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Sheet4!$L$8:$L$50</c:f>
              <c:numCache>
                <c:formatCode>0</c:formatCode>
                <c:ptCount val="43"/>
                <c:pt idx="0">
                  <c:v>4050486.497822932</c:v>
                </c:pt>
                <c:pt idx="1">
                  <c:v>4050487.6249353494</c:v>
                </c:pt>
                <c:pt idx="2">
                  <c:v>3963591.0894514783</c:v>
                </c:pt>
                <c:pt idx="3">
                  <c:v>3860869.024594767</c:v>
                </c:pt>
                <c:pt idx="4">
                  <c:v>3708790.13412535</c:v>
                </c:pt>
                <c:pt idx="5">
                  <c:v>3656123.1907291235</c:v>
                </c:pt>
                <c:pt idx="6">
                  <c:v>3570500.8988977666</c:v>
                </c:pt>
                <c:pt idx="7">
                  <c:v>3531967.8955843141</c:v>
                </c:pt>
                <c:pt idx="8">
                  <c:v>3424238.4767808951</c:v>
                </c:pt>
                <c:pt idx="9">
                  <c:v>3347089.3532749191</c:v>
                </c:pt>
                <c:pt idx="10">
                  <c:v>3250875.6072222874</c:v>
                </c:pt>
                <c:pt idx="11">
                  <c:v>3214161.7541011125</c:v>
                </c:pt>
                <c:pt idx="12">
                  <c:v>3136489.1360413199</c:v>
                </c:pt>
                <c:pt idx="13">
                  <c:v>3141108.3563595572</c:v>
                </c:pt>
                <c:pt idx="14">
                  <c:v>3035439.7368413359</c:v>
                </c:pt>
                <c:pt idx="15">
                  <c:v>2928308.5307344655</c:v>
                </c:pt>
                <c:pt idx="16">
                  <c:v>2838259.0610804665</c:v>
                </c:pt>
                <c:pt idx="17">
                  <c:v>2801990.1778485905</c:v>
                </c:pt>
                <c:pt idx="18">
                  <c:v>2661760.5987876086</c:v>
                </c:pt>
                <c:pt idx="19">
                  <c:v>2445251.5552567742</c:v>
                </c:pt>
                <c:pt idx="20">
                  <c:v>2201055.370456337</c:v>
                </c:pt>
                <c:pt idx="21">
                  <c:v>2065010.6168809794</c:v>
                </c:pt>
                <c:pt idx="22">
                  <c:v>1824574.4720341826</c:v>
                </c:pt>
                <c:pt idx="23">
                  <c:v>1540252.2058392994</c:v>
                </c:pt>
                <c:pt idx="24">
                  <c:v>1349009.0146869237</c:v>
                </c:pt>
                <c:pt idx="25">
                  <c:v>1277978.553148462</c:v>
                </c:pt>
                <c:pt idx="26">
                  <c:v>1097123.7470776357</c:v>
                </c:pt>
                <c:pt idx="27">
                  <c:v>1032109.7960804848</c:v>
                </c:pt>
                <c:pt idx="28">
                  <c:v>976244.52833313984</c:v>
                </c:pt>
                <c:pt idx="29">
                  <c:v>913092.60203498241</c:v>
                </c:pt>
                <c:pt idx="30">
                  <c:v>852557.17426657304</c:v>
                </c:pt>
                <c:pt idx="31">
                  <c:v>407983.23129649961</c:v>
                </c:pt>
                <c:pt idx="32">
                  <c:v>421373.36079290259</c:v>
                </c:pt>
                <c:pt idx="33">
                  <c:v>302987.97351611685</c:v>
                </c:pt>
                <c:pt idx="34">
                  <c:v>291581.58456522401</c:v>
                </c:pt>
                <c:pt idx="35">
                  <c:v>-188491.88180248888</c:v>
                </c:pt>
                <c:pt idx="36">
                  <c:v>-334690.71608494897</c:v>
                </c:pt>
                <c:pt idx="37">
                  <c:v>-469487.41166220343</c:v>
                </c:pt>
                <c:pt idx="38">
                  <c:v>-686957.56964933034</c:v>
                </c:pt>
                <c:pt idx="39">
                  <c:v>-981814.84925287752</c:v>
                </c:pt>
                <c:pt idx="40">
                  <c:v>-949086.47224614525</c:v>
                </c:pt>
                <c:pt idx="41">
                  <c:v>-947317.04836710461</c:v>
                </c:pt>
                <c:pt idx="42">
                  <c:v>-792524.90068027191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607216"/>
        <c:axId val="-737606128"/>
      </c:lineChart>
      <c:catAx>
        <c:axId val="-73760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06128"/>
        <c:crosses val="autoZero"/>
        <c:auto val="1"/>
        <c:lblAlgn val="ctr"/>
        <c:lblOffset val="100"/>
        <c:noMultiLvlLbl val="0"/>
      </c:catAx>
      <c:valAx>
        <c:axId val="-7376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760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Sheet1!$P$6:$P$67</c:f>
              <c:numCache>
                <c:formatCode>General</c:formatCode>
                <c:ptCount val="62"/>
                <c:pt idx="0">
                  <c:v>32506</c:v>
                </c:pt>
                <c:pt idx="1">
                  <c:v>23369</c:v>
                </c:pt>
                <c:pt idx="2">
                  <c:v>32494</c:v>
                </c:pt>
                <c:pt idx="3">
                  <c:v>27820</c:v>
                </c:pt>
                <c:pt idx="4">
                  <c:v>30515</c:v>
                </c:pt>
                <c:pt idx="5">
                  <c:v>28264</c:v>
                </c:pt>
                <c:pt idx="6">
                  <c:v>41387</c:v>
                </c:pt>
                <c:pt idx="7">
                  <c:v>32235</c:v>
                </c:pt>
                <c:pt idx="8">
                  <c:v>44716</c:v>
                </c:pt>
                <c:pt idx="9">
                  <c:v>34265</c:v>
                </c:pt>
                <c:pt idx="10">
                  <c:v>61075</c:v>
                </c:pt>
                <c:pt idx="11">
                  <c:v>31498</c:v>
                </c:pt>
                <c:pt idx="12">
                  <c:v>35552</c:v>
                </c:pt>
                <c:pt idx="13">
                  <c:v>31222</c:v>
                </c:pt>
                <c:pt idx="14">
                  <c:v>46309</c:v>
                </c:pt>
                <c:pt idx="15">
                  <c:v>32438</c:v>
                </c:pt>
                <c:pt idx="16">
                  <c:v>37067</c:v>
                </c:pt>
                <c:pt idx="17">
                  <c:v>30653</c:v>
                </c:pt>
                <c:pt idx="18">
                  <c:v>37342</c:v>
                </c:pt>
                <c:pt idx="19">
                  <c:v>31851</c:v>
                </c:pt>
                <c:pt idx="20">
                  <c:v>36332</c:v>
                </c:pt>
                <c:pt idx="21">
                  <c:v>29365</c:v>
                </c:pt>
                <c:pt idx="22">
                  <c:v>40160</c:v>
                </c:pt>
                <c:pt idx="23">
                  <c:v>29653</c:v>
                </c:pt>
                <c:pt idx="24">
                  <c:v>39823</c:v>
                </c:pt>
                <c:pt idx="25">
                  <c:v>30521</c:v>
                </c:pt>
                <c:pt idx="26">
                  <c:v>39904</c:v>
                </c:pt>
                <c:pt idx="27">
                  <c:v>63772</c:v>
                </c:pt>
                <c:pt idx="28">
                  <c:v>39636</c:v>
                </c:pt>
                <c:pt idx="29">
                  <c:v>27994</c:v>
                </c:pt>
                <c:pt idx="30">
                  <c:v>43617</c:v>
                </c:pt>
                <c:pt idx="31">
                  <c:v>29886</c:v>
                </c:pt>
                <c:pt idx="32">
                  <c:v>34627</c:v>
                </c:pt>
                <c:pt idx="33">
                  <c:v>26148</c:v>
                </c:pt>
                <c:pt idx="34">
                  <c:v>39003</c:v>
                </c:pt>
                <c:pt idx="35">
                  <c:v>30802</c:v>
                </c:pt>
                <c:pt idx="36">
                  <c:v>37656</c:v>
                </c:pt>
                <c:pt idx="37">
                  <c:v>26148</c:v>
                </c:pt>
                <c:pt idx="38">
                  <c:v>24443</c:v>
                </c:pt>
                <c:pt idx="39">
                  <c:v>19036</c:v>
                </c:pt>
                <c:pt idx="40">
                  <c:v>22937</c:v>
                </c:pt>
                <c:pt idx="41">
                  <c:v>18255</c:v>
                </c:pt>
                <c:pt idx="42">
                  <c:v>22273</c:v>
                </c:pt>
                <c:pt idx="43" formatCode="0">
                  <c:v>36330.781587301593</c:v>
                </c:pt>
                <c:pt idx="44" formatCode="0">
                  <c:v>38891.948571428577</c:v>
                </c:pt>
                <c:pt idx="45" formatCode="0">
                  <c:v>31295.56</c:v>
                </c:pt>
                <c:pt idx="46" formatCode="0">
                  <c:v>44572.226666666669</c:v>
                </c:pt>
                <c:pt idx="47" formatCode="0">
                  <c:v>36646.00444444445</c:v>
                </c:pt>
                <c:pt idx="48" formatCode="0">
                  <c:v>39207.171428571433</c:v>
                </c:pt>
                <c:pt idx="49" formatCode="0">
                  <c:v>31610.782857142858</c:v>
                </c:pt>
                <c:pt idx="50" formatCode="0">
                  <c:v>44887.449523809526</c:v>
                </c:pt>
                <c:pt idx="51" formatCode="0">
                  <c:v>36961.227301587307</c:v>
                </c:pt>
                <c:pt idx="52" formatCode="0">
                  <c:v>39522.39428571429</c:v>
                </c:pt>
                <c:pt idx="53" formatCode="0">
                  <c:v>31926.005714285711</c:v>
                </c:pt>
                <c:pt idx="54" formatCode="0">
                  <c:v>45202.672380952376</c:v>
                </c:pt>
                <c:pt idx="55" formatCode="0">
                  <c:v>37276.450158730157</c:v>
                </c:pt>
                <c:pt idx="56" formatCode="0">
                  <c:v>39837.61714285714</c:v>
                </c:pt>
                <c:pt idx="57" formatCode="0">
                  <c:v>32241.228571428568</c:v>
                </c:pt>
                <c:pt idx="58" formatCode="0">
                  <c:v>45517.895238095232</c:v>
                </c:pt>
                <c:pt idx="59" formatCode="0">
                  <c:v>37591.673015873013</c:v>
                </c:pt>
                <c:pt idx="60" formatCode="0">
                  <c:v>40152.839999999997</c:v>
                </c:pt>
                <c:pt idx="61" formatCode="0">
                  <c:v>32556.451428571425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8507920"/>
        <c:axId val="-728510096"/>
      </c:lineChart>
      <c:catAx>
        <c:axId val="-7285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8510096"/>
        <c:crosses val="autoZero"/>
        <c:auto val="1"/>
        <c:lblAlgn val="ctr"/>
        <c:lblOffset val="100"/>
        <c:noMultiLvlLbl val="0"/>
      </c:catAx>
      <c:valAx>
        <c:axId val="-7285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850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Sheet1!$Q$6:$Q$67</c:f>
              <c:numCache>
                <c:formatCode>General</c:formatCode>
                <c:ptCount val="62"/>
                <c:pt idx="0">
                  <c:v>350304</c:v>
                </c:pt>
                <c:pt idx="1">
                  <c:v>358558</c:v>
                </c:pt>
                <c:pt idx="2">
                  <c:v>359698</c:v>
                </c:pt>
                <c:pt idx="3">
                  <c:v>362950</c:v>
                </c:pt>
                <c:pt idx="4">
                  <c:v>366495</c:v>
                </c:pt>
                <c:pt idx="5">
                  <c:v>369377</c:v>
                </c:pt>
                <c:pt idx="6">
                  <c:v>367409</c:v>
                </c:pt>
                <c:pt idx="7">
                  <c:v>369977</c:v>
                </c:pt>
                <c:pt idx="8">
                  <c:v>362738</c:v>
                </c:pt>
                <c:pt idx="9">
                  <c:v>361043</c:v>
                </c:pt>
                <c:pt idx="10">
                  <c:v>337942</c:v>
                </c:pt>
                <c:pt idx="11">
                  <c:v>336080</c:v>
                </c:pt>
                <c:pt idx="12">
                  <c:v>339921</c:v>
                </c:pt>
                <c:pt idx="13">
                  <c:v>340259</c:v>
                </c:pt>
                <c:pt idx="14">
                  <c:v>336040</c:v>
                </c:pt>
                <c:pt idx="15">
                  <c:v>338183</c:v>
                </c:pt>
                <c:pt idx="16">
                  <c:v>341300</c:v>
                </c:pt>
                <c:pt idx="17">
                  <c:v>344477</c:v>
                </c:pt>
                <c:pt idx="18">
                  <c:v>347618</c:v>
                </c:pt>
                <c:pt idx="19">
                  <c:v>351297</c:v>
                </c:pt>
                <c:pt idx="20">
                  <c:v>353654</c:v>
                </c:pt>
                <c:pt idx="21">
                  <c:v>355977</c:v>
                </c:pt>
                <c:pt idx="22">
                  <c:v>356707</c:v>
                </c:pt>
                <c:pt idx="23">
                  <c:v>362885</c:v>
                </c:pt>
                <c:pt idx="24">
                  <c:v>362948</c:v>
                </c:pt>
                <c:pt idx="25">
                  <c:v>366809</c:v>
                </c:pt>
                <c:pt idx="26">
                  <c:v>372807</c:v>
                </c:pt>
                <c:pt idx="27">
                  <c:v>341969</c:v>
                </c:pt>
                <c:pt idx="28">
                  <c:v>340963</c:v>
                </c:pt>
                <c:pt idx="29">
                  <c:v>348115</c:v>
                </c:pt>
                <c:pt idx="30">
                  <c:v>346162</c:v>
                </c:pt>
                <c:pt idx="31">
                  <c:v>349837</c:v>
                </c:pt>
                <c:pt idx="32">
                  <c:v>353240</c:v>
                </c:pt>
                <c:pt idx="33">
                  <c:v>357966</c:v>
                </c:pt>
                <c:pt idx="34">
                  <c:v>359572</c:v>
                </c:pt>
                <c:pt idx="35">
                  <c:v>364576</c:v>
                </c:pt>
                <c:pt idx="36">
                  <c:v>367825</c:v>
                </c:pt>
                <c:pt idx="37">
                  <c:v>232263</c:v>
                </c:pt>
                <c:pt idx="38">
                  <c:v>234137</c:v>
                </c:pt>
                <c:pt idx="39">
                  <c:v>246744</c:v>
                </c:pt>
                <c:pt idx="40">
                  <c:v>250888</c:v>
                </c:pt>
                <c:pt idx="41">
                  <c:v>255442</c:v>
                </c:pt>
                <c:pt idx="42">
                  <c:v>258826</c:v>
                </c:pt>
                <c:pt idx="43" formatCode="0">
                  <c:v>259202.90857142856</c:v>
                </c:pt>
                <c:pt idx="44" formatCode="0">
                  <c:v>261725.74285714285</c:v>
                </c:pt>
                <c:pt idx="45" formatCode="0">
                  <c:v>266415.74730158731</c:v>
                </c:pt>
                <c:pt idx="46" formatCode="0">
                  <c:v>265578.97396825394</c:v>
                </c:pt>
                <c:pt idx="47" formatCode="0">
                  <c:v>266133.53396825393</c:v>
                </c:pt>
                <c:pt idx="48" formatCode="0">
                  <c:v>268834.01968253963</c:v>
                </c:pt>
                <c:pt idx="49" formatCode="0">
                  <c:v>273701.6755555555</c:v>
                </c:pt>
                <c:pt idx="50" formatCode="0">
                  <c:v>273042.55365079356</c:v>
                </c:pt>
                <c:pt idx="51" formatCode="0">
                  <c:v>273774.765079365</c:v>
                </c:pt>
                <c:pt idx="52" formatCode="0">
                  <c:v>276652.90222222212</c:v>
                </c:pt>
                <c:pt idx="53" formatCode="0">
                  <c:v>281698.20952380943</c:v>
                </c:pt>
                <c:pt idx="54" formatCode="0">
                  <c:v>281216.73904761893</c:v>
                </c:pt>
                <c:pt idx="55" formatCode="0">
                  <c:v>282126.6019047618</c:v>
                </c:pt>
                <c:pt idx="56" formatCode="0">
                  <c:v>285182.39047619037</c:v>
                </c:pt>
                <c:pt idx="57" formatCode="0">
                  <c:v>290405.34920634911</c:v>
                </c:pt>
                <c:pt idx="58" formatCode="0">
                  <c:v>290101.53015873005</c:v>
                </c:pt>
                <c:pt idx="59" formatCode="0">
                  <c:v>291189.04444444436</c:v>
                </c:pt>
                <c:pt idx="60" formatCode="0">
                  <c:v>294422.48444444442</c:v>
                </c:pt>
                <c:pt idx="61" formatCode="0">
                  <c:v>299823.0946031746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7705424"/>
        <c:axId val="-807704336"/>
      </c:lineChart>
      <c:catAx>
        <c:axId val="-8077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7704336"/>
        <c:crosses val="autoZero"/>
        <c:auto val="1"/>
        <c:lblAlgn val="ctr"/>
        <c:lblOffset val="100"/>
        <c:noMultiLvlLbl val="0"/>
      </c:catAx>
      <c:valAx>
        <c:axId val="-8077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770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Sheet1!$H$6:$H$67</c:f>
              <c:numCache>
                <c:formatCode>General</c:formatCode>
                <c:ptCount val="62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94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94</c:v>
                </c:pt>
                <c:pt idx="50">
                  <c:v>94</c:v>
                </c:pt>
                <c:pt idx="51">
                  <c:v>94</c:v>
                </c:pt>
                <c:pt idx="52">
                  <c:v>94</c:v>
                </c:pt>
                <c:pt idx="53">
                  <c:v>94</c:v>
                </c:pt>
                <c:pt idx="54">
                  <c:v>94</c:v>
                </c:pt>
                <c:pt idx="55">
                  <c:v>94</c:v>
                </c:pt>
                <c:pt idx="56" formatCode="0">
                  <c:v>93.687272727272713</c:v>
                </c:pt>
                <c:pt idx="57" formatCode="0">
                  <c:v>95.414545454545447</c:v>
                </c:pt>
                <c:pt idx="58" formatCode="0">
                  <c:v>95.414545454545447</c:v>
                </c:pt>
                <c:pt idx="59" formatCode="0">
                  <c:v>95.813333333333333</c:v>
                </c:pt>
                <c:pt idx="60" formatCode="0">
                  <c:v>95.793939393939397</c:v>
                </c:pt>
                <c:pt idx="61" formatCode="0">
                  <c:v>97.521212121212116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Sheet1!$I$6:$I$67</c:f>
              <c:numCache>
                <c:formatCode>General</c:formatCode>
                <c:ptCount val="62"/>
                <c:pt idx="0">
                  <c:v>57</c:v>
                </c:pt>
                <c:pt idx="1">
                  <c:v>53</c:v>
                </c:pt>
                <c:pt idx="2">
                  <c:v>61</c:v>
                </c:pt>
                <c:pt idx="3">
                  <c:v>60</c:v>
                </c:pt>
                <c:pt idx="4">
                  <c:v>56</c:v>
                </c:pt>
                <c:pt idx="5">
                  <c:v>53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60</c:v>
                </c:pt>
                <c:pt idx="10">
                  <c:v>62</c:v>
                </c:pt>
                <c:pt idx="11">
                  <c:v>59</c:v>
                </c:pt>
                <c:pt idx="12">
                  <c:v>67</c:v>
                </c:pt>
                <c:pt idx="13">
                  <c:v>66</c:v>
                </c:pt>
                <c:pt idx="14">
                  <c:v>65</c:v>
                </c:pt>
                <c:pt idx="15">
                  <c:v>62</c:v>
                </c:pt>
                <c:pt idx="16">
                  <c:v>59</c:v>
                </c:pt>
                <c:pt idx="17">
                  <c:v>59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61</c:v>
                </c:pt>
                <c:pt idx="22">
                  <c:v>60</c:v>
                </c:pt>
                <c:pt idx="23">
                  <c:v>59</c:v>
                </c:pt>
                <c:pt idx="24">
                  <c:v>60</c:v>
                </c:pt>
                <c:pt idx="25">
                  <c:v>60</c:v>
                </c:pt>
                <c:pt idx="26">
                  <c:v>56</c:v>
                </c:pt>
                <c:pt idx="27">
                  <c:v>54</c:v>
                </c:pt>
                <c:pt idx="28">
                  <c:v>52</c:v>
                </c:pt>
                <c:pt idx="29">
                  <c:v>59</c:v>
                </c:pt>
                <c:pt idx="30">
                  <c:v>57</c:v>
                </c:pt>
                <c:pt idx="31">
                  <c:v>56</c:v>
                </c:pt>
                <c:pt idx="32">
                  <c:v>66</c:v>
                </c:pt>
                <c:pt idx="33">
                  <c:v>65</c:v>
                </c:pt>
                <c:pt idx="34">
                  <c:v>65</c:v>
                </c:pt>
                <c:pt idx="35">
                  <c:v>64</c:v>
                </c:pt>
                <c:pt idx="36">
                  <c:v>65</c:v>
                </c:pt>
                <c:pt idx="37">
                  <c:v>61</c:v>
                </c:pt>
                <c:pt idx="38">
                  <c:v>59</c:v>
                </c:pt>
                <c:pt idx="39">
                  <c:v>65</c:v>
                </c:pt>
                <c:pt idx="40">
                  <c:v>66</c:v>
                </c:pt>
                <c:pt idx="41">
                  <c:v>64</c:v>
                </c:pt>
                <c:pt idx="42">
                  <c:v>62</c:v>
                </c:pt>
                <c:pt idx="43" formatCode="0">
                  <c:v>62.04</c:v>
                </c:pt>
                <c:pt idx="44" formatCode="0">
                  <c:v>63.298181818181817</c:v>
                </c:pt>
                <c:pt idx="45" formatCode="0">
                  <c:v>63.843636363636364</c:v>
                </c:pt>
                <c:pt idx="46" formatCode="0">
                  <c:v>63.38909090909091</c:v>
                </c:pt>
                <c:pt idx="47" formatCode="0">
                  <c:v>62.665454545454544</c:v>
                </c:pt>
                <c:pt idx="48" formatCode="0">
                  <c:v>63.923636363636362</c:v>
                </c:pt>
                <c:pt idx="49" formatCode="0">
                  <c:v>64.469090909090909</c:v>
                </c:pt>
                <c:pt idx="50" formatCode="0">
                  <c:v>64.014545454545456</c:v>
                </c:pt>
                <c:pt idx="51" formatCode="0">
                  <c:v>63.290909090909096</c:v>
                </c:pt>
                <c:pt idx="52" formatCode="0">
                  <c:v>64.549090909090921</c:v>
                </c:pt>
                <c:pt idx="53" formatCode="0">
                  <c:v>65.094545454545454</c:v>
                </c:pt>
                <c:pt idx="54" formatCode="0">
                  <c:v>64.64</c:v>
                </c:pt>
                <c:pt idx="55" formatCode="0">
                  <c:v>63.916363636363641</c:v>
                </c:pt>
                <c:pt idx="56" formatCode="0">
                  <c:v>65.174545454545466</c:v>
                </c:pt>
                <c:pt idx="57" formatCode="0">
                  <c:v>65.72</c:v>
                </c:pt>
                <c:pt idx="58" formatCode="0">
                  <c:v>65.265454545454546</c:v>
                </c:pt>
                <c:pt idx="59" formatCode="0">
                  <c:v>64.541818181818186</c:v>
                </c:pt>
                <c:pt idx="60" formatCode="0">
                  <c:v>65.800000000000011</c:v>
                </c:pt>
                <c:pt idx="61" formatCode="0">
                  <c:v>66.345454545454544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Sheet1!$J$6:$J$67</c:f>
              <c:numCache>
                <c:formatCode>General</c:formatCode>
                <c:ptCount val="62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24</c:v>
                </c:pt>
                <c:pt idx="8">
                  <c:v>24</c:v>
                </c:pt>
                <c:pt idx="9">
                  <c:v>15</c:v>
                </c:pt>
                <c:pt idx="10">
                  <c:v>13</c:v>
                </c:pt>
                <c:pt idx="11">
                  <c:v>16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16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15</c:v>
                </c:pt>
                <c:pt idx="25">
                  <c:v>15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16</c:v>
                </c:pt>
                <c:pt idx="30">
                  <c:v>18</c:v>
                </c:pt>
                <c:pt idx="31">
                  <c:v>19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33</c:v>
                </c:pt>
                <c:pt idx="38">
                  <c:v>35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32</c:v>
                </c:pt>
                <c:pt idx="43" formatCode="0">
                  <c:v>31.96</c:v>
                </c:pt>
                <c:pt idx="44" formatCode="0">
                  <c:v>30.701818181818183</c:v>
                </c:pt>
                <c:pt idx="45" formatCode="0">
                  <c:v>30.156363636363636</c:v>
                </c:pt>
                <c:pt idx="46" formatCode="0">
                  <c:v>30.61090909090909</c:v>
                </c:pt>
                <c:pt idx="47" formatCode="0">
                  <c:v>31.334545454545456</c:v>
                </c:pt>
                <c:pt idx="48" formatCode="0">
                  <c:v>30.076363636363638</c:v>
                </c:pt>
                <c:pt idx="49" formatCode="0">
                  <c:v>29.530909090909091</c:v>
                </c:pt>
                <c:pt idx="50" formatCode="0">
                  <c:v>29.985454545454544</c:v>
                </c:pt>
                <c:pt idx="51" formatCode="0">
                  <c:v>30.709090909090904</c:v>
                </c:pt>
                <c:pt idx="52" formatCode="0">
                  <c:v>29.450909090909079</c:v>
                </c:pt>
                <c:pt idx="53" formatCode="0">
                  <c:v>28.905454545454546</c:v>
                </c:pt>
                <c:pt idx="54" formatCode="0">
                  <c:v>29.36</c:v>
                </c:pt>
                <c:pt idx="55" formatCode="0">
                  <c:v>30.083636363636359</c:v>
                </c:pt>
                <c:pt idx="56" formatCode="0">
                  <c:v>28.512727272727247</c:v>
                </c:pt>
                <c:pt idx="57" formatCode="0">
                  <c:v>29.694545454545448</c:v>
                </c:pt>
                <c:pt idx="58" formatCode="0">
                  <c:v>30.149090909090901</c:v>
                </c:pt>
                <c:pt idx="59" formatCode="0">
                  <c:v>31.271515151515146</c:v>
                </c:pt>
                <c:pt idx="60" formatCode="0">
                  <c:v>29.993939393939385</c:v>
                </c:pt>
                <c:pt idx="61" formatCode="0">
                  <c:v>31.175757575757572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8583616"/>
        <c:axId val="-728583072"/>
      </c:lineChart>
      <c:catAx>
        <c:axId val="-7285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8583072"/>
        <c:crosses val="autoZero"/>
        <c:auto val="1"/>
        <c:lblAlgn val="ctr"/>
        <c:lblOffset val="100"/>
        <c:noMultiLvlLbl val="0"/>
      </c:catAx>
      <c:valAx>
        <c:axId val="-72858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858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Sheet5!$O$6:$O$70</c:f>
              <c:numCache>
                <c:formatCode>General</c:formatCode>
                <c:ptCount val="65"/>
                <c:pt idx="0">
                  <c:v>34857</c:v>
                </c:pt>
                <c:pt idx="1">
                  <c:v>31623</c:v>
                </c:pt>
                <c:pt idx="2">
                  <c:v>33634</c:v>
                </c:pt>
                <c:pt idx="3">
                  <c:v>31072</c:v>
                </c:pt>
                <c:pt idx="4">
                  <c:v>34060</c:v>
                </c:pt>
                <c:pt idx="5">
                  <c:v>31146</c:v>
                </c:pt>
                <c:pt idx="6">
                  <c:v>39322</c:v>
                </c:pt>
                <c:pt idx="7">
                  <c:v>34803</c:v>
                </c:pt>
                <c:pt idx="8">
                  <c:v>37477</c:v>
                </c:pt>
                <c:pt idx="9">
                  <c:v>32570</c:v>
                </c:pt>
                <c:pt idx="10">
                  <c:v>37974</c:v>
                </c:pt>
                <c:pt idx="11">
                  <c:v>29636</c:v>
                </c:pt>
                <c:pt idx="12">
                  <c:v>39393</c:v>
                </c:pt>
                <c:pt idx="13">
                  <c:v>31560</c:v>
                </c:pt>
                <c:pt idx="14">
                  <c:v>42090</c:v>
                </c:pt>
                <c:pt idx="15">
                  <c:v>34581</c:v>
                </c:pt>
                <c:pt idx="16">
                  <c:v>40184</c:v>
                </c:pt>
                <c:pt idx="17">
                  <c:v>33830</c:v>
                </c:pt>
                <c:pt idx="18">
                  <c:v>40483</c:v>
                </c:pt>
                <c:pt idx="19">
                  <c:v>35530</c:v>
                </c:pt>
                <c:pt idx="20">
                  <c:v>38689</c:v>
                </c:pt>
                <c:pt idx="21">
                  <c:v>31688</c:v>
                </c:pt>
                <c:pt idx="22">
                  <c:v>40890</c:v>
                </c:pt>
                <c:pt idx="23">
                  <c:v>35831</c:v>
                </c:pt>
                <c:pt idx="24">
                  <c:v>39886</c:v>
                </c:pt>
                <c:pt idx="25">
                  <c:v>34382</c:v>
                </c:pt>
                <c:pt idx="26">
                  <c:v>45902</c:v>
                </c:pt>
                <c:pt idx="27">
                  <c:v>32934</c:v>
                </c:pt>
                <c:pt idx="28">
                  <c:v>38630</c:v>
                </c:pt>
                <c:pt idx="29">
                  <c:v>35146</c:v>
                </c:pt>
                <c:pt idx="30">
                  <c:v>41664</c:v>
                </c:pt>
                <c:pt idx="31">
                  <c:v>33561</c:v>
                </c:pt>
                <c:pt idx="32">
                  <c:v>38030</c:v>
                </c:pt>
                <c:pt idx="33">
                  <c:v>30874</c:v>
                </c:pt>
                <c:pt idx="34">
                  <c:v>40609</c:v>
                </c:pt>
                <c:pt idx="35">
                  <c:v>35806</c:v>
                </c:pt>
                <c:pt idx="36">
                  <c:v>40905</c:v>
                </c:pt>
                <c:pt idx="37">
                  <c:v>30874</c:v>
                </c:pt>
                <c:pt idx="38">
                  <c:v>26317</c:v>
                </c:pt>
                <c:pt idx="39">
                  <c:v>22297</c:v>
                </c:pt>
                <c:pt idx="40">
                  <c:v>27081</c:v>
                </c:pt>
                <c:pt idx="41">
                  <c:v>22809</c:v>
                </c:pt>
                <c:pt idx="42">
                  <c:v>25657</c:v>
                </c:pt>
                <c:pt idx="43" formatCode="0">
                  <c:v>36707.690158730155</c:v>
                </c:pt>
                <c:pt idx="44" formatCode="0">
                  <c:v>41414.782857142854</c:v>
                </c:pt>
                <c:pt idx="45" formatCode="0">
                  <c:v>35985.564444444448</c:v>
                </c:pt>
                <c:pt idx="46" formatCode="0">
                  <c:v>43735.453333333331</c:v>
                </c:pt>
                <c:pt idx="47" formatCode="0">
                  <c:v>37200.564444444448</c:v>
                </c:pt>
                <c:pt idx="48" formatCode="0">
                  <c:v>41907.657142857141</c:v>
                </c:pt>
                <c:pt idx="49" formatCode="0">
                  <c:v>36478.438730158727</c:v>
                </c:pt>
                <c:pt idx="50" formatCode="0">
                  <c:v>44228.327619047617</c:v>
                </c:pt>
                <c:pt idx="51" formatCode="0">
                  <c:v>37693.438730158727</c:v>
                </c:pt>
                <c:pt idx="52" formatCode="0">
                  <c:v>42400.531428571427</c:v>
                </c:pt>
                <c:pt idx="53" formatCode="0">
                  <c:v>36971.31301587302</c:v>
                </c:pt>
                <c:pt idx="54" formatCode="0">
                  <c:v>44721.201904761911</c:v>
                </c:pt>
                <c:pt idx="55" formatCode="0">
                  <c:v>38186.313015873013</c:v>
                </c:pt>
                <c:pt idx="56" formatCode="0">
                  <c:v>42893.405714285713</c:v>
                </c:pt>
                <c:pt idx="57" formatCode="0">
                  <c:v>37464.187301587299</c:v>
                </c:pt>
                <c:pt idx="58" formatCode="0">
                  <c:v>45214.076190476197</c:v>
                </c:pt>
                <c:pt idx="59" formatCode="0">
                  <c:v>38679.187301587299</c:v>
                </c:pt>
                <c:pt idx="60" formatCode="0">
                  <c:v>43386.28</c:v>
                </c:pt>
                <c:pt idx="61" formatCode="0">
                  <c:v>37957.061587301592</c:v>
                </c:pt>
                <c:pt idx="62" formatCode="0">
                  <c:v>45706.950476190475</c:v>
                </c:pt>
                <c:pt idx="63" formatCode="0">
                  <c:v>39172.061587301585</c:v>
                </c:pt>
                <c:pt idx="64" formatCode="0">
                  <c:v>43879.154285714285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1899904"/>
        <c:axId val="-961906976"/>
      </c:lineChart>
      <c:catAx>
        <c:axId val="-9618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06976"/>
        <c:crosses val="autoZero"/>
        <c:auto val="1"/>
        <c:lblAlgn val="ctr"/>
        <c:lblOffset val="100"/>
        <c:noMultiLvlLbl val="0"/>
      </c:catAx>
      <c:valAx>
        <c:axId val="-9619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89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Sheet5!$P$6:$P$70</c:f>
              <c:numCache>
                <c:formatCode>General</c:formatCode>
                <c:ptCount val="65"/>
                <c:pt idx="0">
                  <c:v>32506</c:v>
                </c:pt>
                <c:pt idx="1">
                  <c:v>23369</c:v>
                </c:pt>
                <c:pt idx="2">
                  <c:v>32494</c:v>
                </c:pt>
                <c:pt idx="3">
                  <c:v>27820</c:v>
                </c:pt>
                <c:pt idx="4">
                  <c:v>30515</c:v>
                </c:pt>
                <c:pt idx="5">
                  <c:v>28264</c:v>
                </c:pt>
                <c:pt idx="6">
                  <c:v>41387</c:v>
                </c:pt>
                <c:pt idx="7">
                  <c:v>32235</c:v>
                </c:pt>
                <c:pt idx="8">
                  <c:v>44716</c:v>
                </c:pt>
                <c:pt idx="9">
                  <c:v>34265</c:v>
                </c:pt>
                <c:pt idx="10">
                  <c:v>61075</c:v>
                </c:pt>
                <c:pt idx="11">
                  <c:v>31498</c:v>
                </c:pt>
                <c:pt idx="12">
                  <c:v>35552</c:v>
                </c:pt>
                <c:pt idx="13">
                  <c:v>31222</c:v>
                </c:pt>
                <c:pt idx="14">
                  <c:v>46309</c:v>
                </c:pt>
                <c:pt idx="15">
                  <c:v>32438</c:v>
                </c:pt>
                <c:pt idx="16">
                  <c:v>37067</c:v>
                </c:pt>
                <c:pt idx="17">
                  <c:v>30653</c:v>
                </c:pt>
                <c:pt idx="18">
                  <c:v>37342</c:v>
                </c:pt>
                <c:pt idx="19">
                  <c:v>31851</c:v>
                </c:pt>
                <c:pt idx="20">
                  <c:v>36332</c:v>
                </c:pt>
                <c:pt idx="21">
                  <c:v>29365</c:v>
                </c:pt>
                <c:pt idx="22">
                  <c:v>40160</c:v>
                </c:pt>
                <c:pt idx="23">
                  <c:v>29653</c:v>
                </c:pt>
                <c:pt idx="24">
                  <c:v>39823</c:v>
                </c:pt>
                <c:pt idx="25">
                  <c:v>30521</c:v>
                </c:pt>
                <c:pt idx="26">
                  <c:v>39904</c:v>
                </c:pt>
                <c:pt idx="27">
                  <c:v>63772</c:v>
                </c:pt>
                <c:pt idx="28">
                  <c:v>39636</c:v>
                </c:pt>
                <c:pt idx="29">
                  <c:v>27994</c:v>
                </c:pt>
                <c:pt idx="30">
                  <c:v>43617</c:v>
                </c:pt>
                <c:pt idx="31">
                  <c:v>29886</c:v>
                </c:pt>
                <c:pt idx="32">
                  <c:v>34627</c:v>
                </c:pt>
                <c:pt idx="33">
                  <c:v>26148</c:v>
                </c:pt>
                <c:pt idx="34">
                  <c:v>39003</c:v>
                </c:pt>
                <c:pt idx="35">
                  <c:v>30802</c:v>
                </c:pt>
                <c:pt idx="36">
                  <c:v>37656</c:v>
                </c:pt>
                <c:pt idx="37">
                  <c:v>26148</c:v>
                </c:pt>
                <c:pt idx="38">
                  <c:v>24443</c:v>
                </c:pt>
                <c:pt idx="39">
                  <c:v>19036</c:v>
                </c:pt>
                <c:pt idx="40">
                  <c:v>22937</c:v>
                </c:pt>
                <c:pt idx="41">
                  <c:v>18255</c:v>
                </c:pt>
                <c:pt idx="42">
                  <c:v>22273</c:v>
                </c:pt>
                <c:pt idx="43" formatCode="0">
                  <c:v>39186.849306351418</c:v>
                </c:pt>
                <c:pt idx="44" formatCode="0">
                  <c:v>43105.534236986568</c:v>
                </c:pt>
                <c:pt idx="45" formatCode="0">
                  <c:v>47416.087660685225</c:v>
                </c:pt>
                <c:pt idx="46" formatCode="0">
                  <c:v>52157.696426753755</c:v>
                </c:pt>
                <c:pt idx="47" formatCode="0">
                  <c:v>54011.199923710163</c:v>
                </c:pt>
                <c:pt idx="48" formatCode="0">
                  <c:v>54011.199923710163</c:v>
                </c:pt>
                <c:pt idx="49" formatCode="0">
                  <c:v>54011.199923710163</c:v>
                </c:pt>
                <c:pt idx="50" formatCode="0">
                  <c:v>54011.199923710163</c:v>
                </c:pt>
                <c:pt idx="51" formatCode="0">
                  <c:v>54011.199923710163</c:v>
                </c:pt>
                <c:pt idx="52" formatCode="0">
                  <c:v>54011.199923710163</c:v>
                </c:pt>
                <c:pt idx="53" formatCode="0">
                  <c:v>54011.199923710163</c:v>
                </c:pt>
                <c:pt idx="54" formatCode="0">
                  <c:v>54011.199923710163</c:v>
                </c:pt>
                <c:pt idx="55" formatCode="0">
                  <c:v>54011.199923710163</c:v>
                </c:pt>
                <c:pt idx="56" formatCode="0">
                  <c:v>54011.199923710163</c:v>
                </c:pt>
                <c:pt idx="57" formatCode="0">
                  <c:v>54823.979682716861</c:v>
                </c:pt>
                <c:pt idx="58" formatCode="0">
                  <c:v>54823.979682716861</c:v>
                </c:pt>
                <c:pt idx="59" formatCode="0">
                  <c:v>55053.118106635637</c:v>
                </c:pt>
                <c:pt idx="60" formatCode="0">
                  <c:v>55041.974596657827</c:v>
                </c:pt>
                <c:pt idx="61" formatCode="0">
                  <c:v>56034.443454056753</c:v>
                </c:pt>
                <c:pt idx="62" formatCode="0">
                  <c:v>56034.443454056753</c:v>
                </c:pt>
                <c:pt idx="63" formatCode="0">
                  <c:v>56034.443454056753</c:v>
                </c:pt>
                <c:pt idx="64" formatCode="0">
                  <c:v>56034.443454056753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1906432"/>
        <c:axId val="-961905888"/>
      </c:lineChart>
      <c:catAx>
        <c:axId val="-9619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05888"/>
        <c:crosses val="autoZero"/>
        <c:auto val="1"/>
        <c:lblAlgn val="ctr"/>
        <c:lblOffset val="100"/>
        <c:noMultiLvlLbl val="0"/>
      </c:catAx>
      <c:valAx>
        <c:axId val="-96190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Sheet5!$Q$6:$Q$70</c:f>
              <c:numCache>
                <c:formatCode>General</c:formatCode>
                <c:ptCount val="65"/>
                <c:pt idx="0">
                  <c:v>350304</c:v>
                </c:pt>
                <c:pt idx="1">
                  <c:v>358558</c:v>
                </c:pt>
                <c:pt idx="2">
                  <c:v>359698</c:v>
                </c:pt>
                <c:pt idx="3">
                  <c:v>362950</c:v>
                </c:pt>
                <c:pt idx="4">
                  <c:v>366495</c:v>
                </c:pt>
                <c:pt idx="5">
                  <c:v>369377</c:v>
                </c:pt>
                <c:pt idx="6">
                  <c:v>367409</c:v>
                </c:pt>
                <c:pt idx="7">
                  <c:v>369977</c:v>
                </c:pt>
                <c:pt idx="8">
                  <c:v>362738</c:v>
                </c:pt>
                <c:pt idx="9">
                  <c:v>361043</c:v>
                </c:pt>
                <c:pt idx="10">
                  <c:v>337942</c:v>
                </c:pt>
                <c:pt idx="11">
                  <c:v>336080</c:v>
                </c:pt>
                <c:pt idx="12">
                  <c:v>339921</c:v>
                </c:pt>
                <c:pt idx="13">
                  <c:v>340259</c:v>
                </c:pt>
                <c:pt idx="14">
                  <c:v>336040</c:v>
                </c:pt>
                <c:pt idx="15">
                  <c:v>338183</c:v>
                </c:pt>
                <c:pt idx="16">
                  <c:v>341300</c:v>
                </c:pt>
                <c:pt idx="17">
                  <c:v>344477</c:v>
                </c:pt>
                <c:pt idx="18">
                  <c:v>347618</c:v>
                </c:pt>
                <c:pt idx="19">
                  <c:v>351297</c:v>
                </c:pt>
                <c:pt idx="20">
                  <c:v>353654</c:v>
                </c:pt>
                <c:pt idx="21">
                  <c:v>355977</c:v>
                </c:pt>
                <c:pt idx="22">
                  <c:v>356707</c:v>
                </c:pt>
                <c:pt idx="23">
                  <c:v>362885</c:v>
                </c:pt>
                <c:pt idx="24">
                  <c:v>362948</c:v>
                </c:pt>
                <c:pt idx="25">
                  <c:v>366809</c:v>
                </c:pt>
                <c:pt idx="26">
                  <c:v>372807</c:v>
                </c:pt>
                <c:pt idx="27">
                  <c:v>341969</c:v>
                </c:pt>
                <c:pt idx="28">
                  <c:v>340963</c:v>
                </c:pt>
                <c:pt idx="29">
                  <c:v>348115</c:v>
                </c:pt>
                <c:pt idx="30">
                  <c:v>346162</c:v>
                </c:pt>
                <c:pt idx="31">
                  <c:v>349837</c:v>
                </c:pt>
                <c:pt idx="32">
                  <c:v>353240</c:v>
                </c:pt>
                <c:pt idx="33">
                  <c:v>357966</c:v>
                </c:pt>
                <c:pt idx="34">
                  <c:v>359572</c:v>
                </c:pt>
                <c:pt idx="35">
                  <c:v>364576</c:v>
                </c:pt>
                <c:pt idx="36">
                  <c:v>367825</c:v>
                </c:pt>
                <c:pt idx="37">
                  <c:v>232263</c:v>
                </c:pt>
                <c:pt idx="38">
                  <c:v>234137</c:v>
                </c:pt>
                <c:pt idx="39">
                  <c:v>246744</c:v>
                </c:pt>
                <c:pt idx="40">
                  <c:v>250888</c:v>
                </c:pt>
                <c:pt idx="41">
                  <c:v>255442</c:v>
                </c:pt>
                <c:pt idx="42">
                  <c:v>258826</c:v>
                </c:pt>
                <c:pt idx="43" formatCode="0">
                  <c:v>256346.84085237872</c:v>
                </c:pt>
                <c:pt idx="44" formatCode="0">
                  <c:v>254656.08947253504</c:v>
                </c:pt>
                <c:pt idx="45" formatCode="0">
                  <c:v>243225.56625629426</c:v>
                </c:pt>
                <c:pt idx="46" formatCode="0">
                  <c:v>234803.3231628738</c:v>
                </c:pt>
                <c:pt idx="47" formatCode="0">
                  <c:v>217992.68768360806</c:v>
                </c:pt>
                <c:pt idx="48" formatCode="0">
                  <c:v>205889.14490275504</c:v>
                </c:pt>
                <c:pt idx="49" formatCode="0">
                  <c:v>188356.3837092036</c:v>
                </c:pt>
                <c:pt idx="50" formatCode="0">
                  <c:v>178573.51140454106</c:v>
                </c:pt>
                <c:pt idx="51" formatCode="0">
                  <c:v>162255.75021098962</c:v>
                </c:pt>
                <c:pt idx="52" formatCode="0">
                  <c:v>150645.08171585089</c:v>
                </c:pt>
                <c:pt idx="53" formatCode="0">
                  <c:v>133605.19480801374</c:v>
                </c:pt>
                <c:pt idx="54" formatCode="0">
                  <c:v>124315.19678906546</c:v>
                </c:pt>
                <c:pt idx="55" formatCode="0">
                  <c:v>108490.30988122831</c:v>
                </c:pt>
                <c:pt idx="56" formatCode="0">
                  <c:v>97372.515671803849</c:v>
                </c:pt>
                <c:pt idx="57" formatCode="0">
                  <c:v>80012.723290674301</c:v>
                </c:pt>
                <c:pt idx="58" formatCode="0">
                  <c:v>70402.819798433629</c:v>
                </c:pt>
                <c:pt idx="59" formatCode="0">
                  <c:v>54028.888993385292</c:v>
                </c:pt>
                <c:pt idx="60" formatCode="0">
                  <c:v>42373.194396727464</c:v>
                </c:pt>
                <c:pt idx="61" formatCode="0">
                  <c:v>24295.812529972311</c:v>
                </c:pt>
                <c:pt idx="62" formatCode="0">
                  <c:v>13968.319552106033</c:v>
                </c:pt>
                <c:pt idx="63" formatCode="0">
                  <c:v>-2894.0623146491344</c:v>
                </c:pt>
                <c:pt idx="64" formatCode="0">
                  <c:v>-15049.351482991602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1902080"/>
        <c:axId val="-961903168"/>
      </c:lineChart>
      <c:catAx>
        <c:axId val="-9619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03168"/>
        <c:crosses val="autoZero"/>
        <c:auto val="1"/>
        <c:lblAlgn val="ctr"/>
        <c:lblOffset val="100"/>
        <c:noMultiLvlLbl val="0"/>
      </c:catAx>
      <c:valAx>
        <c:axId val="-96190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Sheet5!$H$6:$H$70</c:f>
              <c:numCache>
                <c:formatCode>General</c:formatCode>
                <c:ptCount val="65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94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94</c:v>
                </c:pt>
                <c:pt idx="50">
                  <c:v>94</c:v>
                </c:pt>
                <c:pt idx="51">
                  <c:v>94</c:v>
                </c:pt>
                <c:pt idx="52">
                  <c:v>94</c:v>
                </c:pt>
                <c:pt idx="53">
                  <c:v>94</c:v>
                </c:pt>
                <c:pt idx="54">
                  <c:v>94</c:v>
                </c:pt>
                <c:pt idx="55">
                  <c:v>94</c:v>
                </c:pt>
                <c:pt idx="56" formatCode="0">
                  <c:v>93.687272727272713</c:v>
                </c:pt>
                <c:pt idx="57" formatCode="0">
                  <c:v>95.414545454545447</c:v>
                </c:pt>
                <c:pt idx="58" formatCode="0">
                  <c:v>95.414545454545447</c:v>
                </c:pt>
                <c:pt idx="59" formatCode="0">
                  <c:v>95.813333333333333</c:v>
                </c:pt>
                <c:pt idx="60" formatCode="0">
                  <c:v>95.793939393939397</c:v>
                </c:pt>
                <c:pt idx="61" formatCode="0">
                  <c:v>97.521212121212116</c:v>
                </c:pt>
                <c:pt idx="62" formatCode="0">
                  <c:v>97.521212121212116</c:v>
                </c:pt>
                <c:pt idx="63" formatCode="0">
                  <c:v>97.919999999999987</c:v>
                </c:pt>
                <c:pt idx="64" formatCode="0">
                  <c:v>97.900606060606052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Sheet5!$I$5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Sheet5!$I$6:$I$70</c:f>
              <c:numCache>
                <c:formatCode>General</c:formatCode>
                <c:ptCount val="65"/>
                <c:pt idx="0">
                  <c:v>57</c:v>
                </c:pt>
                <c:pt idx="1">
                  <c:v>53</c:v>
                </c:pt>
                <c:pt idx="2">
                  <c:v>61</c:v>
                </c:pt>
                <c:pt idx="3">
                  <c:v>60</c:v>
                </c:pt>
                <c:pt idx="4">
                  <c:v>56</c:v>
                </c:pt>
                <c:pt idx="5">
                  <c:v>53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60</c:v>
                </c:pt>
                <c:pt idx="10">
                  <c:v>62</c:v>
                </c:pt>
                <c:pt idx="11">
                  <c:v>59</c:v>
                </c:pt>
                <c:pt idx="12">
                  <c:v>67</c:v>
                </c:pt>
                <c:pt idx="13">
                  <c:v>66</c:v>
                </c:pt>
                <c:pt idx="14">
                  <c:v>65</c:v>
                </c:pt>
                <c:pt idx="15">
                  <c:v>62</c:v>
                </c:pt>
                <c:pt idx="16">
                  <c:v>59</c:v>
                </c:pt>
                <c:pt idx="17">
                  <c:v>59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61</c:v>
                </c:pt>
                <c:pt idx="22">
                  <c:v>60</c:v>
                </c:pt>
                <c:pt idx="23">
                  <c:v>59</c:v>
                </c:pt>
                <c:pt idx="24">
                  <c:v>60</c:v>
                </c:pt>
                <c:pt idx="25">
                  <c:v>60</c:v>
                </c:pt>
                <c:pt idx="26">
                  <c:v>56</c:v>
                </c:pt>
                <c:pt idx="27">
                  <c:v>54</c:v>
                </c:pt>
                <c:pt idx="28">
                  <c:v>52</c:v>
                </c:pt>
                <c:pt idx="29">
                  <c:v>59</c:v>
                </c:pt>
                <c:pt idx="30">
                  <c:v>57</c:v>
                </c:pt>
                <c:pt idx="31">
                  <c:v>56</c:v>
                </c:pt>
                <c:pt idx="32">
                  <c:v>66</c:v>
                </c:pt>
                <c:pt idx="33">
                  <c:v>65</c:v>
                </c:pt>
                <c:pt idx="34">
                  <c:v>65</c:v>
                </c:pt>
                <c:pt idx="35">
                  <c:v>64</c:v>
                </c:pt>
                <c:pt idx="36">
                  <c:v>65</c:v>
                </c:pt>
                <c:pt idx="37">
                  <c:v>61</c:v>
                </c:pt>
                <c:pt idx="38">
                  <c:v>59</c:v>
                </c:pt>
                <c:pt idx="39">
                  <c:v>65</c:v>
                </c:pt>
                <c:pt idx="40">
                  <c:v>66</c:v>
                </c:pt>
                <c:pt idx="41">
                  <c:v>64</c:v>
                </c:pt>
                <c:pt idx="42">
                  <c:v>62</c:v>
                </c:pt>
                <c:pt idx="43" formatCode="0">
                  <c:v>68.2</c:v>
                </c:pt>
                <c:pt idx="44" formatCode="0">
                  <c:v>75.02000000000001</c:v>
                </c:pt>
                <c:pt idx="45" formatCode="0">
                  <c:v>82.52200000000002</c:v>
                </c:pt>
                <c:pt idx="46" formatCode="0">
                  <c:v>90.774200000000036</c:v>
                </c:pt>
                <c:pt idx="47" formatCode="0">
                  <c:v>94</c:v>
                </c:pt>
                <c:pt idx="48" formatCode="0">
                  <c:v>94</c:v>
                </c:pt>
                <c:pt idx="49" formatCode="0">
                  <c:v>94</c:v>
                </c:pt>
                <c:pt idx="50" formatCode="0">
                  <c:v>94</c:v>
                </c:pt>
                <c:pt idx="51" formatCode="0">
                  <c:v>94</c:v>
                </c:pt>
                <c:pt idx="52" formatCode="0">
                  <c:v>94</c:v>
                </c:pt>
                <c:pt idx="53" formatCode="0">
                  <c:v>94</c:v>
                </c:pt>
                <c:pt idx="54" formatCode="0">
                  <c:v>94</c:v>
                </c:pt>
                <c:pt idx="55" formatCode="0">
                  <c:v>94</c:v>
                </c:pt>
                <c:pt idx="56" formatCode="0">
                  <c:v>94</c:v>
                </c:pt>
                <c:pt idx="57" formatCode="0">
                  <c:v>95.414545454545447</c:v>
                </c:pt>
                <c:pt idx="58" formatCode="0">
                  <c:v>95.414545454545447</c:v>
                </c:pt>
                <c:pt idx="59" formatCode="0">
                  <c:v>95.813333333333333</c:v>
                </c:pt>
                <c:pt idx="60" formatCode="0">
                  <c:v>95.793939393939397</c:v>
                </c:pt>
                <c:pt idx="61" formatCode="0">
                  <c:v>97.521212121212116</c:v>
                </c:pt>
                <c:pt idx="62" formatCode="0">
                  <c:v>97.521212121212116</c:v>
                </c:pt>
                <c:pt idx="63" formatCode="0">
                  <c:v>97.521212121212116</c:v>
                </c:pt>
                <c:pt idx="64" formatCode="0">
                  <c:v>97.521212121212116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Sheet5!$J$5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Sheet5!$F$6:$G$70</c:f>
              <c:multiLvlStrCache>
                <c:ptCount val="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</c:lvl>
              </c:multiLvlStrCache>
            </c:multiLvlStrRef>
          </c:cat>
          <c:val>
            <c:numRef>
              <c:f>Sheet5!$J$6:$J$70</c:f>
              <c:numCache>
                <c:formatCode>General</c:formatCode>
                <c:ptCount val="65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24</c:v>
                </c:pt>
                <c:pt idx="8">
                  <c:v>24</c:v>
                </c:pt>
                <c:pt idx="9">
                  <c:v>15</c:v>
                </c:pt>
                <c:pt idx="10">
                  <c:v>13</c:v>
                </c:pt>
                <c:pt idx="11">
                  <c:v>16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16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15</c:v>
                </c:pt>
                <c:pt idx="25">
                  <c:v>15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16</c:v>
                </c:pt>
                <c:pt idx="30">
                  <c:v>18</c:v>
                </c:pt>
                <c:pt idx="31">
                  <c:v>19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33</c:v>
                </c:pt>
                <c:pt idx="38">
                  <c:v>35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32</c:v>
                </c:pt>
                <c:pt idx="43" formatCode="0">
                  <c:v>25.799999999999997</c:v>
                </c:pt>
                <c:pt idx="44" formatCode="0">
                  <c:v>18.97999999999999</c:v>
                </c:pt>
                <c:pt idx="45" formatCode="0">
                  <c:v>11.47799999999998</c:v>
                </c:pt>
                <c:pt idx="46" formatCode="0">
                  <c:v>3.225799999999964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-0.31272727272728673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0.39878787878787136</c:v>
                </c:pt>
                <c:pt idx="64" formatCode="0">
                  <c:v>0.3793939393939354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1913504"/>
        <c:axId val="-1149695616"/>
      </c:lineChart>
      <c:catAx>
        <c:axId val="-96191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9695616"/>
        <c:crosses val="autoZero"/>
        <c:auto val="1"/>
        <c:lblAlgn val="ctr"/>
        <c:lblOffset val="100"/>
        <c:noMultiLvlLbl val="0"/>
      </c:catAx>
      <c:valAx>
        <c:axId val="-11496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9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37809195104126E-2"/>
          <c:y val="2.5428331875182269E-2"/>
          <c:w val="0.9144891380341218"/>
          <c:h val="0.74424504228638089"/>
        </c:manualLayout>
      </c:layout>
      <c:lineChart>
        <c:grouping val="standard"/>
        <c:varyColors val="0"/>
        <c:ser>
          <c:idx val="0"/>
          <c:order val="0"/>
          <c:tx>
            <c:strRef>
              <c:f>Sheet3!$F$7</c:f>
              <c:strCache>
                <c:ptCount val="1"/>
                <c:pt idx="0">
                  <c:v>Pending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Sheet3!$F$8:$F$50</c:f>
              <c:numCache>
                <c:formatCode>General</c:formatCode>
                <c:ptCount val="43"/>
                <c:pt idx="0">
                  <c:v>350304</c:v>
                </c:pt>
                <c:pt idx="1">
                  <c:v>358558</c:v>
                </c:pt>
                <c:pt idx="2">
                  <c:v>359698</c:v>
                </c:pt>
                <c:pt idx="3">
                  <c:v>362950</c:v>
                </c:pt>
                <c:pt idx="4">
                  <c:v>366495</c:v>
                </c:pt>
                <c:pt idx="5">
                  <c:v>369377</c:v>
                </c:pt>
                <c:pt idx="6">
                  <c:v>367409</c:v>
                </c:pt>
                <c:pt idx="7">
                  <c:v>369977</c:v>
                </c:pt>
                <c:pt idx="8">
                  <c:v>362738</c:v>
                </c:pt>
                <c:pt idx="9">
                  <c:v>361043</c:v>
                </c:pt>
                <c:pt idx="10">
                  <c:v>337942</c:v>
                </c:pt>
                <c:pt idx="11">
                  <c:v>336080</c:v>
                </c:pt>
                <c:pt idx="12">
                  <c:v>339921</c:v>
                </c:pt>
                <c:pt idx="13">
                  <c:v>340259</c:v>
                </c:pt>
                <c:pt idx="14">
                  <c:v>336040</c:v>
                </c:pt>
                <c:pt idx="15">
                  <c:v>338183</c:v>
                </c:pt>
                <c:pt idx="16">
                  <c:v>341300</c:v>
                </c:pt>
                <c:pt idx="17">
                  <c:v>344477</c:v>
                </c:pt>
                <c:pt idx="18">
                  <c:v>347618</c:v>
                </c:pt>
                <c:pt idx="19">
                  <c:v>351297</c:v>
                </c:pt>
                <c:pt idx="20">
                  <c:v>353654</c:v>
                </c:pt>
                <c:pt idx="21">
                  <c:v>355977</c:v>
                </c:pt>
                <c:pt idx="22">
                  <c:v>356707</c:v>
                </c:pt>
                <c:pt idx="23">
                  <c:v>362885</c:v>
                </c:pt>
                <c:pt idx="24">
                  <c:v>362948</c:v>
                </c:pt>
                <c:pt idx="25">
                  <c:v>366809</c:v>
                </c:pt>
                <c:pt idx="26">
                  <c:v>372807</c:v>
                </c:pt>
                <c:pt idx="27">
                  <c:v>341969</c:v>
                </c:pt>
                <c:pt idx="28">
                  <c:v>340963</c:v>
                </c:pt>
                <c:pt idx="29">
                  <c:v>348115</c:v>
                </c:pt>
                <c:pt idx="30">
                  <c:v>346162</c:v>
                </c:pt>
                <c:pt idx="31">
                  <c:v>349837</c:v>
                </c:pt>
                <c:pt idx="32">
                  <c:v>353240</c:v>
                </c:pt>
                <c:pt idx="33">
                  <c:v>357966</c:v>
                </c:pt>
                <c:pt idx="34">
                  <c:v>359572</c:v>
                </c:pt>
                <c:pt idx="35">
                  <c:v>364576</c:v>
                </c:pt>
                <c:pt idx="36">
                  <c:v>367825</c:v>
                </c:pt>
                <c:pt idx="37">
                  <c:v>232263</c:v>
                </c:pt>
                <c:pt idx="38">
                  <c:v>234137</c:v>
                </c:pt>
                <c:pt idx="39">
                  <c:v>246744</c:v>
                </c:pt>
                <c:pt idx="40">
                  <c:v>250888</c:v>
                </c:pt>
                <c:pt idx="41">
                  <c:v>255442</c:v>
                </c:pt>
                <c:pt idx="42">
                  <c:v>258826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Sheet3!$K$7</c:f>
              <c:strCache>
                <c:ptCount val="1"/>
                <c:pt idx="0">
                  <c:v>Missed Disposal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Sheet3!$K$8:$K$50</c:f>
              <c:numCache>
                <c:formatCode>General</c:formatCode>
                <c:ptCount val="43"/>
                <c:pt idx="0">
                  <c:v>3991.9649122807018</c:v>
                </c:pt>
                <c:pt idx="1">
                  <c:v>4850.1698113207549</c:v>
                </c:pt>
                <c:pt idx="2">
                  <c:v>1598.0655737704919</c:v>
                </c:pt>
                <c:pt idx="3">
                  <c:v>1854.6666666666667</c:v>
                </c:pt>
                <c:pt idx="4">
                  <c:v>4359.2857142857147</c:v>
                </c:pt>
                <c:pt idx="5">
                  <c:v>5866.1132075471696</c:v>
                </c:pt>
                <c:pt idx="6">
                  <c:v>8589.7547169811314</c:v>
                </c:pt>
                <c:pt idx="7">
                  <c:v>15169.411764705881</c:v>
                </c:pt>
                <c:pt idx="8">
                  <c:v>21042.823529411762</c:v>
                </c:pt>
                <c:pt idx="9">
                  <c:v>8566.25</c:v>
                </c:pt>
                <c:pt idx="10">
                  <c:v>12806.048387096775</c:v>
                </c:pt>
                <c:pt idx="11">
                  <c:v>8541.8305084745771</c:v>
                </c:pt>
                <c:pt idx="12">
                  <c:v>4245.0149253731342</c:v>
                </c:pt>
                <c:pt idx="13">
                  <c:v>4257.545454545455</c:v>
                </c:pt>
                <c:pt idx="14">
                  <c:v>7124.4615384615381</c:v>
                </c:pt>
                <c:pt idx="15">
                  <c:v>6801.5161290322585</c:v>
                </c:pt>
                <c:pt idx="16">
                  <c:v>10052.06779661017</c:v>
                </c:pt>
                <c:pt idx="17">
                  <c:v>8312.6779661016953</c:v>
                </c:pt>
                <c:pt idx="18">
                  <c:v>12669.607142857143</c:v>
                </c:pt>
                <c:pt idx="19">
                  <c:v>10806.589285714284</c:v>
                </c:pt>
                <c:pt idx="20">
                  <c:v>12326.928571428572</c:v>
                </c:pt>
                <c:pt idx="21">
                  <c:v>6739.5081967213118</c:v>
                </c:pt>
                <c:pt idx="22">
                  <c:v>10040</c:v>
                </c:pt>
                <c:pt idx="23">
                  <c:v>8041.4915254237285</c:v>
                </c:pt>
                <c:pt idx="24">
                  <c:v>9955.75</c:v>
                </c:pt>
                <c:pt idx="25">
                  <c:v>7630.25</c:v>
                </c:pt>
                <c:pt idx="26">
                  <c:v>13538.857142857143</c:v>
                </c:pt>
                <c:pt idx="27">
                  <c:v>24800.222222222223</c:v>
                </c:pt>
                <c:pt idx="28">
                  <c:v>17531.307692307695</c:v>
                </c:pt>
                <c:pt idx="29">
                  <c:v>7591.593220338983</c:v>
                </c:pt>
                <c:pt idx="30">
                  <c:v>13773.78947368421</c:v>
                </c:pt>
                <c:pt idx="31">
                  <c:v>10139.892857142857</c:v>
                </c:pt>
                <c:pt idx="32">
                  <c:v>4721.863636363636</c:v>
                </c:pt>
                <c:pt idx="33">
                  <c:v>4022.7692307692309</c:v>
                </c:pt>
                <c:pt idx="34">
                  <c:v>6000.461538461539</c:v>
                </c:pt>
                <c:pt idx="35">
                  <c:v>5294.09375</c:v>
                </c:pt>
                <c:pt idx="36">
                  <c:v>5793.2307692307686</c:v>
                </c:pt>
                <c:pt idx="37">
                  <c:v>14145.639344262294</c:v>
                </c:pt>
                <c:pt idx="38">
                  <c:v>14500.084745762711</c:v>
                </c:pt>
                <c:pt idx="39">
                  <c:v>8492.9846153846156</c:v>
                </c:pt>
                <c:pt idx="40">
                  <c:v>9730.8484848484841</c:v>
                </c:pt>
                <c:pt idx="41">
                  <c:v>8557.03125</c:v>
                </c:pt>
                <c:pt idx="42">
                  <c:v>11495.741935483871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Sheet3!$L$7</c:f>
              <c:strCache>
                <c:ptCount val="1"/>
                <c:pt idx="0">
                  <c:v>Balance could have been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Sheet3!$L$8:$L$50</c:f>
              <c:numCache>
                <c:formatCode>0</c:formatCode>
                <c:ptCount val="43"/>
                <c:pt idx="0">
                  <c:v>346312.03508771933</c:v>
                </c:pt>
                <c:pt idx="1">
                  <c:v>349715.86527639854</c:v>
                </c:pt>
                <c:pt idx="2">
                  <c:v>349257.79970262805</c:v>
                </c:pt>
                <c:pt idx="3">
                  <c:v>350655.13303596136</c:v>
                </c:pt>
                <c:pt idx="4">
                  <c:v>349840.84732167562</c:v>
                </c:pt>
                <c:pt idx="5">
                  <c:v>346856.73411412846</c:v>
                </c:pt>
                <c:pt idx="6">
                  <c:v>336201.97939714731</c:v>
                </c:pt>
                <c:pt idx="7">
                  <c:v>323600.56763244141</c:v>
                </c:pt>
                <c:pt idx="8">
                  <c:v>295318.74410302966</c:v>
                </c:pt>
                <c:pt idx="9">
                  <c:v>285057.49410302966</c:v>
                </c:pt>
                <c:pt idx="10">
                  <c:v>249150.44571593287</c:v>
                </c:pt>
                <c:pt idx="11">
                  <c:v>238746.61520745829</c:v>
                </c:pt>
                <c:pt idx="12">
                  <c:v>238342.60028208513</c:v>
                </c:pt>
                <c:pt idx="13">
                  <c:v>234423.05482753969</c:v>
                </c:pt>
                <c:pt idx="14">
                  <c:v>223079.59328907818</c:v>
                </c:pt>
                <c:pt idx="15">
                  <c:v>218421.07716004591</c:v>
                </c:pt>
                <c:pt idx="16">
                  <c:v>211486.00936343573</c:v>
                </c:pt>
                <c:pt idx="17">
                  <c:v>206350.33139733403</c:v>
                </c:pt>
                <c:pt idx="18">
                  <c:v>196821.7242544769</c:v>
                </c:pt>
                <c:pt idx="19">
                  <c:v>189694.13496876261</c:v>
                </c:pt>
                <c:pt idx="20">
                  <c:v>179724.20639733403</c:v>
                </c:pt>
                <c:pt idx="21">
                  <c:v>175307.69820061271</c:v>
                </c:pt>
                <c:pt idx="22">
                  <c:v>165997.69820061271</c:v>
                </c:pt>
                <c:pt idx="23">
                  <c:v>164134.20667518897</c:v>
                </c:pt>
                <c:pt idx="24">
                  <c:v>154241.45667518897</c:v>
                </c:pt>
                <c:pt idx="25">
                  <c:v>150472.20667518897</c:v>
                </c:pt>
                <c:pt idx="26">
                  <c:v>142931.34953233183</c:v>
                </c:pt>
                <c:pt idx="27">
                  <c:v>87293.127310109616</c:v>
                </c:pt>
                <c:pt idx="28">
                  <c:v>68755.819617801928</c:v>
                </c:pt>
                <c:pt idx="29">
                  <c:v>68316.226397462946</c:v>
                </c:pt>
                <c:pt idx="30">
                  <c:v>52589.436923778732</c:v>
                </c:pt>
                <c:pt idx="31">
                  <c:v>46124.544066635877</c:v>
                </c:pt>
                <c:pt idx="32">
                  <c:v>44805.680430272245</c:v>
                </c:pt>
                <c:pt idx="33">
                  <c:v>45508.911199503011</c:v>
                </c:pt>
                <c:pt idx="34">
                  <c:v>41114.449661041472</c:v>
                </c:pt>
                <c:pt idx="35">
                  <c:v>40824.355911041464</c:v>
                </c:pt>
                <c:pt idx="36">
                  <c:v>38280.125141810699</c:v>
                </c:pt>
                <c:pt idx="37">
                  <c:v>28860.485797548405</c:v>
                </c:pt>
                <c:pt idx="38">
                  <c:v>16234.401051785693</c:v>
                </c:pt>
                <c:pt idx="39">
                  <c:v>11002.416436401079</c:v>
                </c:pt>
                <c:pt idx="40">
                  <c:v>5415.5679515525953</c:v>
                </c:pt>
                <c:pt idx="41">
                  <c:v>1412.5367015525953</c:v>
                </c:pt>
                <c:pt idx="42">
                  <c:v>-6699.2052339312759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77366208"/>
        <c:axId val="-477362944"/>
      </c:lineChart>
      <c:catAx>
        <c:axId val="-4773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7362944"/>
        <c:crosses val="autoZero"/>
        <c:auto val="1"/>
        <c:lblAlgn val="ctr"/>
        <c:lblOffset val="100"/>
        <c:noMultiLvlLbl val="0"/>
      </c:catAx>
      <c:valAx>
        <c:axId val="-4773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7736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4</xdr:row>
      <xdr:rowOff>34925</xdr:rowOff>
    </xdr:from>
    <xdr:to>
      <xdr:col>28</xdr:col>
      <xdr:colOff>590549</xdr:colOff>
      <xdr:row>19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47624</xdr:colOff>
      <xdr:row>19</xdr:row>
      <xdr:rowOff>85725</xdr:rowOff>
    </xdr:from>
    <xdr:to>
      <xdr:col>28</xdr:col>
      <xdr:colOff>603249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57150</xdr:colOff>
      <xdr:row>34</xdr:row>
      <xdr:rowOff>123825</xdr:rowOff>
    </xdr:from>
    <xdr:to>
      <xdr:col>28</xdr:col>
      <xdr:colOff>596899</xdr:colOff>
      <xdr:row>49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</xdr:colOff>
      <xdr:row>49</xdr:row>
      <xdr:rowOff>136525</xdr:rowOff>
    </xdr:from>
    <xdr:to>
      <xdr:col>28</xdr:col>
      <xdr:colOff>603249</xdr:colOff>
      <xdr:row>64</xdr:row>
      <xdr:rowOff>117475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130174</xdr:colOff>
      <xdr:row>5</xdr:row>
      <xdr:rowOff>98425</xdr:rowOff>
    </xdr:from>
    <xdr:to>
      <xdr:col>32</xdr:col>
      <xdr:colOff>317499</xdr:colOff>
      <xdr:row>20</xdr:row>
      <xdr:rowOff>79375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155574</xdr:colOff>
      <xdr:row>21</xdr:row>
      <xdr:rowOff>3175</xdr:rowOff>
    </xdr:from>
    <xdr:to>
      <xdr:col>32</xdr:col>
      <xdr:colOff>323849</xdr:colOff>
      <xdr:row>35</xdr:row>
      <xdr:rowOff>168275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174624</xdr:colOff>
      <xdr:row>36</xdr:row>
      <xdr:rowOff>111125</xdr:rowOff>
    </xdr:from>
    <xdr:to>
      <xdr:col>32</xdr:col>
      <xdr:colOff>317499</xdr:colOff>
      <xdr:row>51</xdr:row>
      <xdr:rowOff>92075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168274</xdr:colOff>
      <xdr:row>51</xdr:row>
      <xdr:rowOff>180975</xdr:rowOff>
    </xdr:from>
    <xdr:to>
      <xdr:col>32</xdr:col>
      <xdr:colOff>311149</xdr:colOff>
      <xdr:row>66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111124</xdr:colOff>
      <xdr:row>7</xdr:row>
      <xdr:rowOff>15875</xdr:rowOff>
    </xdr:from>
    <xdr:to>
      <xdr:col>26</xdr:col>
      <xdr:colOff>88899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104774</xdr:colOff>
      <xdr:row>4</xdr:row>
      <xdr:rowOff>47625</xdr:rowOff>
    </xdr:from>
    <xdr:to>
      <xdr:col>30</xdr:col>
      <xdr:colOff>6349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98424</xdr:colOff>
      <xdr:row>19</xdr:row>
      <xdr:rowOff>92075</xdr:rowOff>
    </xdr:from>
    <xdr:to>
      <xdr:col>30</xdr:col>
      <xdr:colOff>6349</xdr:colOff>
      <xdr:row>34</xdr:row>
      <xdr:rowOff>73025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85724</xdr:colOff>
      <xdr:row>34</xdr:row>
      <xdr:rowOff>155575</xdr:rowOff>
    </xdr:from>
    <xdr:to>
      <xdr:col>30</xdr:col>
      <xdr:colOff>12699</xdr:colOff>
      <xdr:row>49</xdr:row>
      <xdr:rowOff>136525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85724</xdr:colOff>
      <xdr:row>50</xdr:row>
      <xdr:rowOff>34925</xdr:rowOff>
    </xdr:from>
    <xdr:to>
      <xdr:col>29</xdr:col>
      <xdr:colOff>596899</xdr:colOff>
      <xdr:row>65</xdr:row>
      <xdr:rowOff>15875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117474</xdr:colOff>
      <xdr:row>4</xdr:row>
      <xdr:rowOff>47625</xdr:rowOff>
    </xdr:from>
    <xdr:to>
      <xdr:col>30</xdr:col>
      <xdr:colOff>190499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98424</xdr:colOff>
      <xdr:row>19</xdr:row>
      <xdr:rowOff>85725</xdr:rowOff>
    </xdr:from>
    <xdr:to>
      <xdr:col>30</xdr:col>
      <xdr:colOff>209549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98424</xdr:colOff>
      <xdr:row>34</xdr:row>
      <xdr:rowOff>130175</xdr:rowOff>
    </xdr:from>
    <xdr:to>
      <xdr:col>30</xdr:col>
      <xdr:colOff>228600</xdr:colOff>
      <xdr:row>49</xdr:row>
      <xdr:rowOff>111125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98424</xdr:colOff>
      <xdr:row>49</xdr:row>
      <xdr:rowOff>161925</xdr:rowOff>
    </xdr:from>
    <xdr:to>
      <xdr:col>30</xdr:col>
      <xdr:colOff>228599</xdr:colOff>
      <xdr:row>64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53974</xdr:colOff>
      <xdr:row>6</xdr:row>
      <xdr:rowOff>92075</xdr:rowOff>
    </xdr:from>
    <xdr:to>
      <xdr:col>26</xdr:col>
      <xdr:colOff>609599</xdr:colOff>
      <xdr:row>18</xdr:row>
      <xdr:rowOff>73025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8"/>
  <sheetViews>
    <sheetView topLeftCell="B56" workbookViewId="0">
      <selection activeCell="AD70" sqref="AD70"/>
    </sheetView>
  </sheetViews>
  <sheetFormatPr defaultRowHeight="14.5" x14ac:dyDescent="0.35"/>
  <sheetData>
    <row r="1" spans="1:21" x14ac:dyDescent="0.35">
      <c r="A1" t="s">
        <v>0</v>
      </c>
    </row>
    <row r="2" spans="1:21" x14ac:dyDescent="0.35">
      <c r="A2" t="s">
        <v>38</v>
      </c>
    </row>
    <row r="3" spans="1:21" x14ac:dyDescent="0.3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F4" s="1"/>
      <c r="G4" s="1"/>
      <c r="K4" s="2" t="s">
        <v>1</v>
      </c>
      <c r="L4" s="2"/>
      <c r="M4" s="2" t="s">
        <v>2</v>
      </c>
      <c r="N4" s="2"/>
      <c r="R4" s="1"/>
      <c r="S4" s="1"/>
      <c r="T4" s="1"/>
      <c r="U4" s="1"/>
    </row>
    <row r="5" spans="1:21" x14ac:dyDescent="0.35">
      <c r="A5" t="s">
        <v>4</v>
      </c>
      <c r="B5" t="s">
        <v>5</v>
      </c>
      <c r="C5" t="s">
        <v>6</v>
      </c>
      <c r="D5" t="s">
        <v>7</v>
      </c>
      <c r="E5" t="s">
        <v>8</v>
      </c>
      <c r="F5" s="1"/>
      <c r="G5" s="1"/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</v>
      </c>
      <c r="P5" s="1" t="s">
        <v>2</v>
      </c>
      <c r="Q5" s="1" t="s">
        <v>3</v>
      </c>
      <c r="R5" s="1"/>
      <c r="S5" s="1"/>
      <c r="T5" s="1"/>
      <c r="U5" s="1"/>
    </row>
    <row r="6" spans="1:21" x14ac:dyDescent="0.35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 s="1">
        <v>64</v>
      </c>
      <c r="I6" s="4">
        <v>57</v>
      </c>
      <c r="J6" s="1">
        <f>H6-I6</f>
        <v>7</v>
      </c>
      <c r="K6" s="1">
        <v>27958</v>
      </c>
      <c r="L6" s="1">
        <v>6899</v>
      </c>
      <c r="M6" s="1">
        <v>25724</v>
      </c>
      <c r="N6" s="1">
        <v>6782</v>
      </c>
      <c r="O6" s="1">
        <f t="shared" ref="O6:O48" si="0">K6+L6</f>
        <v>34857</v>
      </c>
      <c r="P6" s="1">
        <f>M6+N6</f>
        <v>32506</v>
      </c>
      <c r="Q6" s="1">
        <v>350304</v>
      </c>
      <c r="R6" s="1"/>
      <c r="S6" s="1"/>
      <c r="T6" s="3"/>
      <c r="U6" s="3"/>
    </row>
    <row r="7" spans="1:21" x14ac:dyDescent="0.35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 s="1">
        <v>64</v>
      </c>
      <c r="I7" s="1">
        <v>53</v>
      </c>
      <c r="J7" s="1">
        <f t="shared" ref="J7:J48" si="1">H7-I7</f>
        <v>11</v>
      </c>
      <c r="K7" s="1">
        <v>25770</v>
      </c>
      <c r="L7" s="1">
        <v>5853</v>
      </c>
      <c r="M7" s="1">
        <v>18670</v>
      </c>
      <c r="N7" s="1">
        <v>4699</v>
      </c>
      <c r="O7" s="1">
        <f t="shared" si="0"/>
        <v>31623</v>
      </c>
      <c r="P7" s="1">
        <f t="shared" ref="P7:P48" si="2">M7+N7</f>
        <v>23369</v>
      </c>
      <c r="Q7" s="1">
        <v>358558</v>
      </c>
      <c r="R7" s="1"/>
      <c r="S7" s="1"/>
      <c r="T7" s="3"/>
      <c r="U7" s="3"/>
    </row>
    <row r="8" spans="1:21" x14ac:dyDescent="0.35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 s="1">
        <v>64</v>
      </c>
      <c r="I8" s="1">
        <v>61</v>
      </c>
      <c r="J8" s="1">
        <f t="shared" si="1"/>
        <v>3</v>
      </c>
      <c r="K8" s="1">
        <v>27305</v>
      </c>
      <c r="L8" s="1">
        <v>6329</v>
      </c>
      <c r="M8" s="1">
        <v>25108</v>
      </c>
      <c r="N8" s="1">
        <v>7386</v>
      </c>
      <c r="O8" s="1">
        <f t="shared" si="0"/>
        <v>33634</v>
      </c>
      <c r="P8" s="1">
        <f t="shared" si="2"/>
        <v>32494</v>
      </c>
      <c r="Q8" s="1">
        <v>359698</v>
      </c>
      <c r="R8" s="1"/>
      <c r="S8" s="1"/>
      <c r="T8" s="3"/>
      <c r="U8" s="3"/>
    </row>
    <row r="9" spans="1:21" x14ac:dyDescent="0.35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 s="1">
        <v>64</v>
      </c>
      <c r="I9" s="4">
        <v>60</v>
      </c>
      <c r="J9" s="1">
        <f t="shared" si="1"/>
        <v>4</v>
      </c>
      <c r="K9" s="1">
        <v>25111</v>
      </c>
      <c r="L9" s="1">
        <v>5961</v>
      </c>
      <c r="M9" s="1">
        <v>21924</v>
      </c>
      <c r="N9" s="1">
        <v>5896</v>
      </c>
      <c r="O9" s="1">
        <f t="shared" si="0"/>
        <v>31072</v>
      </c>
      <c r="P9" s="1">
        <f t="shared" si="2"/>
        <v>27820</v>
      </c>
      <c r="Q9" s="1">
        <v>362950</v>
      </c>
      <c r="R9" s="1"/>
      <c r="S9" s="1"/>
      <c r="T9" s="3"/>
      <c r="U9" s="3"/>
    </row>
    <row r="10" spans="1:21" x14ac:dyDescent="0.35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 s="1">
        <v>64</v>
      </c>
      <c r="I10" s="4">
        <v>56</v>
      </c>
      <c r="J10" s="1">
        <f t="shared" si="1"/>
        <v>8</v>
      </c>
      <c r="K10" s="1">
        <v>28120</v>
      </c>
      <c r="L10" s="1">
        <v>5940</v>
      </c>
      <c r="M10" s="1">
        <v>25531</v>
      </c>
      <c r="N10" s="1">
        <v>4984</v>
      </c>
      <c r="O10" s="1">
        <f t="shared" si="0"/>
        <v>34060</v>
      </c>
      <c r="P10" s="1">
        <f t="shared" si="2"/>
        <v>30515</v>
      </c>
      <c r="Q10" s="1">
        <v>366495</v>
      </c>
      <c r="R10" s="1"/>
      <c r="S10" s="1"/>
      <c r="T10" s="3"/>
      <c r="U10" s="3"/>
    </row>
    <row r="11" spans="1:21" x14ac:dyDescent="0.35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 s="1">
        <v>64</v>
      </c>
      <c r="I11" s="4">
        <v>53</v>
      </c>
      <c r="J11" s="1">
        <f t="shared" si="1"/>
        <v>11</v>
      </c>
      <c r="K11" s="1">
        <v>25591</v>
      </c>
      <c r="L11" s="1">
        <v>5555</v>
      </c>
      <c r="M11" s="1">
        <v>23462</v>
      </c>
      <c r="N11" s="1">
        <v>4802</v>
      </c>
      <c r="O11" s="1">
        <f t="shared" si="0"/>
        <v>31146</v>
      </c>
      <c r="P11" s="1">
        <f t="shared" si="2"/>
        <v>28264</v>
      </c>
      <c r="Q11" s="1">
        <v>369377</v>
      </c>
      <c r="R11" s="1"/>
      <c r="S11" s="1"/>
      <c r="T11" s="3"/>
      <c r="U11" s="3"/>
    </row>
    <row r="12" spans="1:21" x14ac:dyDescent="0.35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 s="1">
        <v>64</v>
      </c>
      <c r="I12" s="4">
        <v>53</v>
      </c>
      <c r="J12">
        <f t="shared" si="1"/>
        <v>11</v>
      </c>
      <c r="K12">
        <v>32847</v>
      </c>
      <c r="L12">
        <v>6475</v>
      </c>
      <c r="M12">
        <v>34948</v>
      </c>
      <c r="N12">
        <v>6439</v>
      </c>
      <c r="O12">
        <f t="shared" si="0"/>
        <v>39322</v>
      </c>
      <c r="P12">
        <f t="shared" si="2"/>
        <v>41387</v>
      </c>
      <c r="Q12">
        <v>367409</v>
      </c>
      <c r="R12" s="1"/>
      <c r="S12" s="1"/>
      <c r="T12" s="3"/>
      <c r="U12" s="3"/>
    </row>
    <row r="13" spans="1:21" x14ac:dyDescent="0.35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 s="1">
        <v>75</v>
      </c>
      <c r="I13" s="4">
        <v>51</v>
      </c>
      <c r="J13">
        <f t="shared" si="1"/>
        <v>24</v>
      </c>
      <c r="K13">
        <v>28907</v>
      </c>
      <c r="L13">
        <v>5896</v>
      </c>
      <c r="M13">
        <v>27487</v>
      </c>
      <c r="N13">
        <v>4748</v>
      </c>
      <c r="O13">
        <f t="shared" si="0"/>
        <v>34803</v>
      </c>
      <c r="P13">
        <f t="shared" si="2"/>
        <v>32235</v>
      </c>
      <c r="Q13">
        <v>369977</v>
      </c>
      <c r="T13" s="5"/>
      <c r="U13" s="5"/>
    </row>
    <row r="14" spans="1:21" x14ac:dyDescent="0.35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 s="1">
        <v>75</v>
      </c>
      <c r="I14" s="4">
        <v>51</v>
      </c>
      <c r="J14">
        <f t="shared" si="1"/>
        <v>24</v>
      </c>
      <c r="K14">
        <v>31192</v>
      </c>
      <c r="L14">
        <v>6285</v>
      </c>
      <c r="M14">
        <v>39116</v>
      </c>
      <c r="N14">
        <v>5600</v>
      </c>
      <c r="O14">
        <f t="shared" si="0"/>
        <v>37477</v>
      </c>
      <c r="P14">
        <f t="shared" si="2"/>
        <v>44716</v>
      </c>
      <c r="Q14">
        <v>362738</v>
      </c>
      <c r="T14" s="5"/>
      <c r="U14" s="5"/>
    </row>
    <row r="15" spans="1:21" x14ac:dyDescent="0.35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 s="1">
        <v>75</v>
      </c>
      <c r="I15" s="4">
        <v>60</v>
      </c>
      <c r="J15">
        <f t="shared" si="1"/>
        <v>15</v>
      </c>
      <c r="K15">
        <v>26447</v>
      </c>
      <c r="L15">
        <v>6123</v>
      </c>
      <c r="M15">
        <v>28476</v>
      </c>
      <c r="N15">
        <v>5789</v>
      </c>
      <c r="O15">
        <f t="shared" si="0"/>
        <v>32570</v>
      </c>
      <c r="P15">
        <f t="shared" si="2"/>
        <v>34265</v>
      </c>
      <c r="Q15">
        <v>361043</v>
      </c>
      <c r="T15" s="5"/>
      <c r="U15" s="5"/>
    </row>
    <row r="16" spans="1:21" x14ac:dyDescent="0.35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 s="1">
        <v>75</v>
      </c>
      <c r="I16" s="4">
        <v>62</v>
      </c>
      <c r="J16">
        <f t="shared" si="1"/>
        <v>13</v>
      </c>
      <c r="K16">
        <v>30468</v>
      </c>
      <c r="L16">
        <v>7506</v>
      </c>
      <c r="M16">
        <v>52524</v>
      </c>
      <c r="N16">
        <v>8551</v>
      </c>
      <c r="O16">
        <f t="shared" si="0"/>
        <v>37974</v>
      </c>
      <c r="P16">
        <f t="shared" si="2"/>
        <v>61075</v>
      </c>
      <c r="Q16">
        <v>337942</v>
      </c>
      <c r="T16" s="5"/>
      <c r="U16" s="5"/>
    </row>
    <row r="17" spans="1:21" x14ac:dyDescent="0.35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 s="1">
        <v>75</v>
      </c>
      <c r="I17" s="4">
        <v>59</v>
      </c>
      <c r="J17">
        <f t="shared" si="1"/>
        <v>16</v>
      </c>
      <c r="K17">
        <v>23283</v>
      </c>
      <c r="L17">
        <v>6353</v>
      </c>
      <c r="M17">
        <v>25653</v>
      </c>
      <c r="N17">
        <v>5845</v>
      </c>
      <c r="O17">
        <f t="shared" si="0"/>
        <v>29636</v>
      </c>
      <c r="P17">
        <f t="shared" si="2"/>
        <v>31498</v>
      </c>
      <c r="Q17">
        <v>336080</v>
      </c>
      <c r="T17" s="5"/>
      <c r="U17" s="5"/>
    </row>
    <row r="18" spans="1:21" x14ac:dyDescent="0.35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 s="1">
        <v>75</v>
      </c>
      <c r="I18" s="4">
        <v>67</v>
      </c>
      <c r="J18">
        <f t="shared" si="1"/>
        <v>8</v>
      </c>
      <c r="K18">
        <v>32038</v>
      </c>
      <c r="L18">
        <v>7355</v>
      </c>
      <c r="M18">
        <v>28623</v>
      </c>
      <c r="N18">
        <v>6929</v>
      </c>
      <c r="O18">
        <f t="shared" si="0"/>
        <v>39393</v>
      </c>
      <c r="P18">
        <f t="shared" si="2"/>
        <v>35552</v>
      </c>
      <c r="Q18">
        <v>339921</v>
      </c>
      <c r="T18" s="5"/>
      <c r="U18" s="5"/>
    </row>
    <row r="19" spans="1:21" x14ac:dyDescent="0.35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 s="1">
        <v>75</v>
      </c>
      <c r="I19" s="4">
        <v>66</v>
      </c>
      <c r="J19">
        <f t="shared" si="1"/>
        <v>9</v>
      </c>
      <c r="K19">
        <v>24839</v>
      </c>
      <c r="L19">
        <v>6721</v>
      </c>
      <c r="M19">
        <v>25831</v>
      </c>
      <c r="N19">
        <v>5391</v>
      </c>
      <c r="O19">
        <f t="shared" si="0"/>
        <v>31560</v>
      </c>
      <c r="P19">
        <f t="shared" si="2"/>
        <v>31222</v>
      </c>
      <c r="Q19">
        <v>340259</v>
      </c>
      <c r="T19" s="5"/>
      <c r="U19" s="5"/>
    </row>
    <row r="20" spans="1:21" x14ac:dyDescent="0.35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 s="1">
        <v>75</v>
      </c>
      <c r="I20" s="4">
        <v>65</v>
      </c>
      <c r="J20">
        <f t="shared" si="1"/>
        <v>10</v>
      </c>
      <c r="K20">
        <v>34304</v>
      </c>
      <c r="L20">
        <v>7786</v>
      </c>
      <c r="M20">
        <v>38331</v>
      </c>
      <c r="N20">
        <v>7978</v>
      </c>
      <c r="O20">
        <f t="shared" si="0"/>
        <v>42090</v>
      </c>
      <c r="P20">
        <f t="shared" si="2"/>
        <v>46309</v>
      </c>
      <c r="Q20">
        <v>336040</v>
      </c>
      <c r="T20" s="5"/>
      <c r="U20" s="5"/>
    </row>
    <row r="21" spans="1:21" x14ac:dyDescent="0.35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 s="1">
        <v>75</v>
      </c>
      <c r="I21" s="4">
        <v>62</v>
      </c>
      <c r="J21">
        <f t="shared" si="1"/>
        <v>13</v>
      </c>
      <c r="K21">
        <v>28002</v>
      </c>
      <c r="L21">
        <v>6579</v>
      </c>
      <c r="M21">
        <v>26703</v>
      </c>
      <c r="N21">
        <v>5735</v>
      </c>
      <c r="O21">
        <f t="shared" si="0"/>
        <v>34581</v>
      </c>
      <c r="P21">
        <f t="shared" si="2"/>
        <v>32438</v>
      </c>
      <c r="Q21">
        <v>338183</v>
      </c>
      <c r="T21" s="5"/>
      <c r="U21" s="5"/>
    </row>
    <row r="22" spans="1:21" x14ac:dyDescent="0.35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>
        <v>75</v>
      </c>
      <c r="I22">
        <v>59</v>
      </c>
      <c r="J22">
        <f t="shared" si="1"/>
        <v>16</v>
      </c>
      <c r="K22">
        <v>32173</v>
      </c>
      <c r="L22">
        <v>8011</v>
      </c>
      <c r="M22">
        <v>29840</v>
      </c>
      <c r="N22">
        <v>7227</v>
      </c>
      <c r="O22">
        <f t="shared" si="0"/>
        <v>40184</v>
      </c>
      <c r="P22">
        <f t="shared" si="2"/>
        <v>37067</v>
      </c>
      <c r="Q22">
        <v>341300</v>
      </c>
      <c r="T22" s="5"/>
      <c r="U22" s="5"/>
    </row>
    <row r="23" spans="1:21" x14ac:dyDescent="0.35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>
        <v>75</v>
      </c>
      <c r="I23">
        <v>59</v>
      </c>
      <c r="J23">
        <f t="shared" si="1"/>
        <v>16</v>
      </c>
      <c r="K23" s="5">
        <v>27128</v>
      </c>
      <c r="L23" s="5">
        <v>6702</v>
      </c>
      <c r="M23">
        <v>25356</v>
      </c>
      <c r="N23">
        <v>5297</v>
      </c>
      <c r="O23">
        <f t="shared" si="0"/>
        <v>33830</v>
      </c>
      <c r="P23">
        <f t="shared" si="2"/>
        <v>30653</v>
      </c>
      <c r="Q23">
        <v>344477</v>
      </c>
      <c r="T23" s="5"/>
      <c r="U23" s="5"/>
    </row>
    <row r="24" spans="1:21" x14ac:dyDescent="0.35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>
        <v>75</v>
      </c>
      <c r="I24">
        <v>56</v>
      </c>
      <c r="J24">
        <f t="shared" si="1"/>
        <v>19</v>
      </c>
      <c r="K24" s="5">
        <v>33055</v>
      </c>
      <c r="L24" s="5">
        <v>7428</v>
      </c>
      <c r="M24">
        <v>30035</v>
      </c>
      <c r="N24">
        <v>7307</v>
      </c>
      <c r="O24">
        <f t="shared" si="0"/>
        <v>40483</v>
      </c>
      <c r="P24">
        <f t="shared" si="2"/>
        <v>37342</v>
      </c>
      <c r="Q24">
        <v>347618</v>
      </c>
      <c r="T24" s="5"/>
      <c r="U24" s="5"/>
    </row>
    <row r="25" spans="1:21" x14ac:dyDescent="0.35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>
        <v>75</v>
      </c>
      <c r="I25">
        <v>56</v>
      </c>
      <c r="J25">
        <f t="shared" si="1"/>
        <v>19</v>
      </c>
      <c r="K25" s="5">
        <v>28691</v>
      </c>
      <c r="L25" s="5">
        <v>6839</v>
      </c>
      <c r="M25">
        <v>25833</v>
      </c>
      <c r="N25">
        <v>6018</v>
      </c>
      <c r="O25">
        <f t="shared" si="0"/>
        <v>35530</v>
      </c>
      <c r="P25">
        <f t="shared" si="2"/>
        <v>31851</v>
      </c>
      <c r="Q25">
        <v>351297</v>
      </c>
      <c r="T25" s="5"/>
      <c r="U25" s="5"/>
    </row>
    <row r="26" spans="1:21" x14ac:dyDescent="0.35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>
        <v>75</v>
      </c>
      <c r="I26">
        <v>56</v>
      </c>
      <c r="J26">
        <f t="shared" si="1"/>
        <v>19</v>
      </c>
      <c r="K26" s="5">
        <v>31265</v>
      </c>
      <c r="L26" s="5">
        <v>7424</v>
      </c>
      <c r="M26">
        <v>28754</v>
      </c>
      <c r="N26">
        <v>7578</v>
      </c>
      <c r="O26">
        <f t="shared" si="0"/>
        <v>38689</v>
      </c>
      <c r="P26">
        <f t="shared" si="2"/>
        <v>36332</v>
      </c>
      <c r="Q26">
        <v>353654</v>
      </c>
      <c r="T26" s="5"/>
      <c r="U26" s="5"/>
    </row>
    <row r="27" spans="1:21" x14ac:dyDescent="0.35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>
        <v>75</v>
      </c>
      <c r="I27">
        <v>61</v>
      </c>
      <c r="J27">
        <f t="shared" si="1"/>
        <v>14</v>
      </c>
      <c r="K27" s="5">
        <v>24557</v>
      </c>
      <c r="L27" s="5">
        <v>7131</v>
      </c>
      <c r="M27">
        <v>22873</v>
      </c>
      <c r="N27">
        <v>6492</v>
      </c>
      <c r="O27">
        <f t="shared" si="0"/>
        <v>31688</v>
      </c>
      <c r="P27">
        <f t="shared" si="2"/>
        <v>29365</v>
      </c>
      <c r="Q27">
        <v>355977</v>
      </c>
      <c r="T27" s="5"/>
      <c r="U27" s="5"/>
    </row>
    <row r="28" spans="1:21" x14ac:dyDescent="0.35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>
        <v>75</v>
      </c>
      <c r="I28">
        <v>60</v>
      </c>
      <c r="J28">
        <f t="shared" si="1"/>
        <v>15</v>
      </c>
      <c r="K28" s="5">
        <v>32168</v>
      </c>
      <c r="L28" s="5">
        <v>8722</v>
      </c>
      <c r="M28">
        <v>31225</v>
      </c>
      <c r="N28">
        <v>8935</v>
      </c>
      <c r="O28">
        <f t="shared" si="0"/>
        <v>40890</v>
      </c>
      <c r="P28">
        <f t="shared" si="2"/>
        <v>40160</v>
      </c>
      <c r="Q28">
        <v>356707</v>
      </c>
      <c r="T28" s="5"/>
      <c r="U28" s="5"/>
    </row>
    <row r="29" spans="1:21" x14ac:dyDescent="0.35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>
        <v>75</v>
      </c>
      <c r="I29">
        <v>59</v>
      </c>
      <c r="J29">
        <f t="shared" si="1"/>
        <v>16</v>
      </c>
      <c r="K29" s="5">
        <v>28529</v>
      </c>
      <c r="L29" s="5">
        <v>7302</v>
      </c>
      <c r="M29">
        <v>22471</v>
      </c>
      <c r="N29">
        <v>7182</v>
      </c>
      <c r="O29">
        <f t="shared" si="0"/>
        <v>35831</v>
      </c>
      <c r="P29">
        <f t="shared" si="2"/>
        <v>29653</v>
      </c>
      <c r="Q29">
        <v>362885</v>
      </c>
      <c r="T29" s="5"/>
      <c r="U29" s="5"/>
    </row>
    <row r="30" spans="1:21" x14ac:dyDescent="0.35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>
        <v>75</v>
      </c>
      <c r="I30">
        <v>60</v>
      </c>
      <c r="J30">
        <f t="shared" si="1"/>
        <v>15</v>
      </c>
      <c r="K30" s="5">
        <v>31076</v>
      </c>
      <c r="L30" s="5">
        <v>8810</v>
      </c>
      <c r="M30">
        <v>31981</v>
      </c>
      <c r="N30">
        <v>7842</v>
      </c>
      <c r="O30">
        <f t="shared" si="0"/>
        <v>39886</v>
      </c>
      <c r="P30">
        <f t="shared" si="2"/>
        <v>39823</v>
      </c>
      <c r="Q30">
        <v>362948</v>
      </c>
      <c r="T30" s="5"/>
      <c r="U30" s="5"/>
    </row>
    <row r="31" spans="1:21" x14ac:dyDescent="0.35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>
        <v>75</v>
      </c>
      <c r="I31">
        <v>60</v>
      </c>
      <c r="J31">
        <f t="shared" si="1"/>
        <v>15</v>
      </c>
      <c r="K31">
        <v>26215</v>
      </c>
      <c r="L31">
        <v>8167</v>
      </c>
      <c r="M31">
        <v>23202</v>
      </c>
      <c r="N31">
        <v>7319</v>
      </c>
      <c r="O31">
        <f t="shared" si="0"/>
        <v>34382</v>
      </c>
      <c r="P31">
        <f t="shared" si="2"/>
        <v>30521</v>
      </c>
      <c r="Q31">
        <v>366809</v>
      </c>
      <c r="T31" s="5"/>
      <c r="U31" s="5"/>
    </row>
    <row r="32" spans="1:21" x14ac:dyDescent="0.35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>
        <v>75</v>
      </c>
      <c r="I32">
        <v>56</v>
      </c>
      <c r="J32">
        <f t="shared" si="1"/>
        <v>19</v>
      </c>
      <c r="K32">
        <v>36935</v>
      </c>
      <c r="L32">
        <v>8967</v>
      </c>
      <c r="M32">
        <v>31509</v>
      </c>
      <c r="N32">
        <v>8395</v>
      </c>
      <c r="O32">
        <f t="shared" si="0"/>
        <v>45902</v>
      </c>
      <c r="P32">
        <f t="shared" si="2"/>
        <v>39904</v>
      </c>
      <c r="Q32">
        <v>372807</v>
      </c>
      <c r="T32" s="5"/>
      <c r="U32" s="5"/>
    </row>
    <row r="33" spans="1:21" x14ac:dyDescent="0.35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>
        <v>75</v>
      </c>
      <c r="I33">
        <v>54</v>
      </c>
      <c r="J33">
        <f t="shared" si="1"/>
        <v>21</v>
      </c>
      <c r="K33">
        <v>25245</v>
      </c>
      <c r="L33">
        <v>7689</v>
      </c>
      <c r="M33">
        <v>56503</v>
      </c>
      <c r="N33">
        <v>7269</v>
      </c>
      <c r="O33">
        <f t="shared" si="0"/>
        <v>32934</v>
      </c>
      <c r="P33">
        <f t="shared" si="2"/>
        <v>63772</v>
      </c>
      <c r="Q33">
        <v>341969</v>
      </c>
      <c r="T33" s="5"/>
      <c r="U33" s="5"/>
    </row>
    <row r="34" spans="1:21" x14ac:dyDescent="0.35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>
        <v>75</v>
      </c>
      <c r="I34">
        <v>52</v>
      </c>
      <c r="J34">
        <f t="shared" si="1"/>
        <v>23</v>
      </c>
      <c r="K34">
        <v>29265</v>
      </c>
      <c r="L34">
        <v>9365</v>
      </c>
      <c r="M34">
        <v>30377</v>
      </c>
      <c r="N34">
        <v>9259</v>
      </c>
      <c r="O34">
        <f t="shared" si="0"/>
        <v>38630</v>
      </c>
      <c r="P34">
        <f t="shared" si="2"/>
        <v>39636</v>
      </c>
      <c r="Q34">
        <v>340963</v>
      </c>
      <c r="T34" s="5"/>
      <c r="U34" s="5"/>
    </row>
    <row r="35" spans="1:21" x14ac:dyDescent="0.35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>
        <v>75</v>
      </c>
      <c r="I35">
        <v>59</v>
      </c>
      <c r="J35">
        <f t="shared" si="1"/>
        <v>16</v>
      </c>
      <c r="K35">
        <v>26581</v>
      </c>
      <c r="L35">
        <v>8565</v>
      </c>
      <c r="M35">
        <v>20656</v>
      </c>
      <c r="N35">
        <v>7338</v>
      </c>
      <c r="O35">
        <f t="shared" si="0"/>
        <v>35146</v>
      </c>
      <c r="P35">
        <f t="shared" si="2"/>
        <v>27994</v>
      </c>
      <c r="Q35">
        <v>348115</v>
      </c>
      <c r="T35" s="5"/>
      <c r="U35" s="5"/>
    </row>
    <row r="36" spans="1:21" x14ac:dyDescent="0.35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>
        <v>75</v>
      </c>
      <c r="I36">
        <v>57</v>
      </c>
      <c r="J36">
        <f t="shared" si="1"/>
        <v>18</v>
      </c>
      <c r="K36">
        <v>31482</v>
      </c>
      <c r="L36">
        <v>10182</v>
      </c>
      <c r="M36">
        <v>32200</v>
      </c>
      <c r="N36">
        <v>11417</v>
      </c>
      <c r="O36">
        <f t="shared" si="0"/>
        <v>41664</v>
      </c>
      <c r="P36">
        <f t="shared" si="2"/>
        <v>43617</v>
      </c>
      <c r="Q36">
        <v>346162</v>
      </c>
      <c r="T36" s="5"/>
      <c r="U36" s="5"/>
    </row>
    <row r="37" spans="1:21" x14ac:dyDescent="0.35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>
        <v>75</v>
      </c>
      <c r="I37">
        <v>56</v>
      </c>
      <c r="J37">
        <f t="shared" si="1"/>
        <v>19</v>
      </c>
      <c r="K37">
        <v>25465</v>
      </c>
      <c r="L37">
        <v>8096</v>
      </c>
      <c r="M37">
        <v>22798</v>
      </c>
      <c r="N37">
        <v>7088</v>
      </c>
      <c r="O37">
        <f t="shared" si="0"/>
        <v>33561</v>
      </c>
      <c r="P37">
        <f t="shared" si="2"/>
        <v>29886</v>
      </c>
      <c r="Q37">
        <v>349837</v>
      </c>
      <c r="T37" s="5"/>
      <c r="U37" s="5"/>
    </row>
    <row r="38" spans="1:21" x14ac:dyDescent="0.35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>
        <v>75</v>
      </c>
      <c r="I38">
        <v>66</v>
      </c>
      <c r="J38">
        <f t="shared" si="1"/>
        <v>9</v>
      </c>
      <c r="K38">
        <v>29153</v>
      </c>
      <c r="L38">
        <v>8877</v>
      </c>
      <c r="M38">
        <v>26645</v>
      </c>
      <c r="N38">
        <v>7982</v>
      </c>
      <c r="O38">
        <f t="shared" si="0"/>
        <v>38030</v>
      </c>
      <c r="P38">
        <f t="shared" si="2"/>
        <v>34627</v>
      </c>
      <c r="Q38">
        <v>353240</v>
      </c>
      <c r="T38" s="5"/>
      <c r="U38" s="5"/>
    </row>
    <row r="39" spans="1:21" x14ac:dyDescent="0.35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>
        <v>75</v>
      </c>
      <c r="I39">
        <v>65</v>
      </c>
      <c r="J39">
        <f t="shared" si="1"/>
        <v>10</v>
      </c>
      <c r="K39">
        <v>23000</v>
      </c>
      <c r="L39">
        <v>7874</v>
      </c>
      <c r="M39">
        <v>20263</v>
      </c>
      <c r="N39">
        <v>5885</v>
      </c>
      <c r="O39">
        <f t="shared" si="0"/>
        <v>30874</v>
      </c>
      <c r="P39">
        <f t="shared" si="2"/>
        <v>26148</v>
      </c>
      <c r="Q39">
        <v>357966</v>
      </c>
      <c r="T39" s="5"/>
      <c r="U39" s="5"/>
    </row>
    <row r="40" spans="1:21" x14ac:dyDescent="0.35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>
        <v>75</v>
      </c>
      <c r="I40">
        <v>65</v>
      </c>
      <c r="J40">
        <f t="shared" si="1"/>
        <v>10</v>
      </c>
      <c r="K40">
        <v>31034</v>
      </c>
      <c r="L40">
        <v>9575</v>
      </c>
      <c r="M40">
        <v>29695</v>
      </c>
      <c r="N40">
        <v>9308</v>
      </c>
      <c r="O40">
        <f t="shared" si="0"/>
        <v>40609</v>
      </c>
      <c r="P40">
        <f t="shared" si="2"/>
        <v>39003</v>
      </c>
      <c r="Q40">
        <v>359572</v>
      </c>
      <c r="T40" s="5"/>
      <c r="U40" s="5"/>
    </row>
    <row r="41" spans="1:21" x14ac:dyDescent="0.35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>
        <v>75</v>
      </c>
      <c r="I41">
        <v>64</v>
      </c>
      <c r="J41">
        <f t="shared" si="1"/>
        <v>11</v>
      </c>
      <c r="K41">
        <v>27319</v>
      </c>
      <c r="L41">
        <v>8487</v>
      </c>
      <c r="M41">
        <v>23068</v>
      </c>
      <c r="N41">
        <v>7734</v>
      </c>
      <c r="O41">
        <f t="shared" si="0"/>
        <v>35806</v>
      </c>
      <c r="P41">
        <f t="shared" si="2"/>
        <v>30802</v>
      </c>
      <c r="Q41">
        <v>364576</v>
      </c>
      <c r="T41" s="5"/>
      <c r="U41" s="5"/>
    </row>
    <row r="42" spans="1:21" x14ac:dyDescent="0.35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>
        <v>75</v>
      </c>
      <c r="I42">
        <v>65</v>
      </c>
      <c r="J42">
        <f t="shared" si="1"/>
        <v>10</v>
      </c>
      <c r="K42">
        <v>31731</v>
      </c>
      <c r="L42">
        <v>9174</v>
      </c>
      <c r="M42">
        <v>28700</v>
      </c>
      <c r="N42">
        <v>8956</v>
      </c>
      <c r="O42">
        <f t="shared" si="0"/>
        <v>40905</v>
      </c>
      <c r="P42">
        <f t="shared" si="2"/>
        <v>37656</v>
      </c>
      <c r="Q42">
        <v>367825</v>
      </c>
      <c r="T42" s="5"/>
      <c r="U42" s="5"/>
    </row>
    <row r="43" spans="1:21" x14ac:dyDescent="0.35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>
        <v>94</v>
      </c>
      <c r="I43">
        <v>61</v>
      </c>
      <c r="J43">
        <f t="shared" si="1"/>
        <v>33</v>
      </c>
      <c r="K43">
        <v>23000</v>
      </c>
      <c r="L43">
        <v>7874</v>
      </c>
      <c r="M43">
        <v>20263</v>
      </c>
      <c r="N43">
        <v>5885</v>
      </c>
      <c r="O43">
        <f t="shared" si="0"/>
        <v>30874</v>
      </c>
      <c r="P43">
        <f t="shared" si="2"/>
        <v>26148</v>
      </c>
      <c r="Q43">
        <v>232263</v>
      </c>
      <c r="T43" s="5"/>
      <c r="U43" s="5"/>
    </row>
    <row r="44" spans="1:21" x14ac:dyDescent="0.35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>
        <v>94</v>
      </c>
      <c r="I44">
        <v>59</v>
      </c>
      <c r="J44">
        <f t="shared" si="1"/>
        <v>35</v>
      </c>
      <c r="K44">
        <v>19399</v>
      </c>
      <c r="L44">
        <v>6918</v>
      </c>
      <c r="M44">
        <v>18165</v>
      </c>
      <c r="N44">
        <v>6278</v>
      </c>
      <c r="O44">
        <f t="shared" si="0"/>
        <v>26317</v>
      </c>
      <c r="P44">
        <f t="shared" si="2"/>
        <v>24443</v>
      </c>
      <c r="Q44">
        <v>234137</v>
      </c>
      <c r="T44" s="5"/>
      <c r="U44" s="5"/>
    </row>
    <row r="45" spans="1:21" x14ac:dyDescent="0.35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>
        <v>94</v>
      </c>
      <c r="I45">
        <v>65</v>
      </c>
      <c r="J45">
        <f t="shared" si="1"/>
        <v>29</v>
      </c>
      <c r="K45">
        <v>16428</v>
      </c>
      <c r="L45">
        <v>5869</v>
      </c>
      <c r="M45">
        <v>14721</v>
      </c>
      <c r="N45">
        <v>4315</v>
      </c>
      <c r="O45">
        <f t="shared" si="0"/>
        <v>22297</v>
      </c>
      <c r="P45">
        <f t="shared" si="2"/>
        <v>19036</v>
      </c>
      <c r="Q45">
        <v>246744</v>
      </c>
      <c r="T45" s="5"/>
      <c r="U45" s="5"/>
    </row>
    <row r="46" spans="1:21" x14ac:dyDescent="0.35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>
        <v>94</v>
      </c>
      <c r="I46">
        <v>66</v>
      </c>
      <c r="J46">
        <f t="shared" si="1"/>
        <v>28</v>
      </c>
      <c r="K46">
        <v>20453</v>
      </c>
      <c r="L46">
        <v>6628</v>
      </c>
      <c r="M46">
        <v>17462</v>
      </c>
      <c r="N46">
        <v>5475</v>
      </c>
      <c r="O46">
        <f t="shared" si="0"/>
        <v>27081</v>
      </c>
      <c r="P46">
        <f t="shared" si="2"/>
        <v>22937</v>
      </c>
      <c r="Q46">
        <v>250888</v>
      </c>
      <c r="T46" s="5"/>
      <c r="U46" s="5"/>
    </row>
    <row r="47" spans="1:21" x14ac:dyDescent="0.35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>
        <v>94</v>
      </c>
      <c r="I47">
        <v>64</v>
      </c>
      <c r="J47">
        <f t="shared" si="1"/>
        <v>30</v>
      </c>
      <c r="K47">
        <v>17335</v>
      </c>
      <c r="L47">
        <v>5474</v>
      </c>
      <c r="M47">
        <v>13831</v>
      </c>
      <c r="N47">
        <v>4424</v>
      </c>
      <c r="O47">
        <f t="shared" si="0"/>
        <v>22809</v>
      </c>
      <c r="P47">
        <f t="shared" si="2"/>
        <v>18255</v>
      </c>
      <c r="Q47">
        <v>255442</v>
      </c>
      <c r="T47" s="5"/>
      <c r="U47" s="5"/>
    </row>
    <row r="48" spans="1:21" x14ac:dyDescent="0.35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>
        <v>94</v>
      </c>
      <c r="I48">
        <v>62</v>
      </c>
      <c r="J48">
        <f t="shared" si="1"/>
        <v>32</v>
      </c>
      <c r="K48">
        <v>19118</v>
      </c>
      <c r="L48">
        <v>6539</v>
      </c>
      <c r="M48">
        <v>16699</v>
      </c>
      <c r="N48">
        <v>5574</v>
      </c>
      <c r="O48">
        <f t="shared" si="0"/>
        <v>25657</v>
      </c>
      <c r="P48">
        <f t="shared" si="2"/>
        <v>22273</v>
      </c>
      <c r="Q48">
        <v>258826</v>
      </c>
      <c r="T48" s="5"/>
      <c r="U48" s="5"/>
    </row>
    <row r="49" spans="1:21" x14ac:dyDescent="0.35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>
        <v>94</v>
      </c>
      <c r="I49" s="6">
        <f>$N$134+$N$135*A49+$N$136*B49+$N$137*C49+$N$138*D49</f>
        <v>62.04</v>
      </c>
      <c r="J49" s="6">
        <f t="shared" ref="J49:J67" si="3">H49-I49</f>
        <v>31.96</v>
      </c>
      <c r="K49" s="6">
        <f>$B$88+$B$89*A49+$B$90*B49+$B$91*C49+$B$92*D49</f>
        <v>27404.560000000001</v>
      </c>
      <c r="L49" s="6">
        <f>$O$88+$O$89*A49+$O$90*B49+$O$91*C49+$O$92*D49</f>
        <v>9303.1301587301568</v>
      </c>
      <c r="M49" s="6">
        <f>$B$112+$B$113*A49+$B$114*B49+C49*$B$115+D49*$B$116</f>
        <v>27896.443174603177</v>
      </c>
      <c r="N49" s="6">
        <f>$N$112+$N$113*A49+$N$114*B49+C49*$N$115+D49*$N$116</f>
        <v>8434.3384126984129</v>
      </c>
      <c r="O49" s="6">
        <f t="shared" ref="O49:O67" si="4">K49+L49</f>
        <v>36707.690158730155</v>
      </c>
      <c r="P49" s="6">
        <f t="shared" ref="P49:P67" si="5">M49+N49</f>
        <v>36330.781587301593</v>
      </c>
      <c r="Q49" s="6">
        <f>Q48+O49-P49</f>
        <v>259202.90857142856</v>
      </c>
      <c r="T49" s="5"/>
      <c r="U49" s="5"/>
    </row>
    <row r="50" spans="1:21" x14ac:dyDescent="0.35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>
        <v>94</v>
      </c>
      <c r="I50" s="6">
        <f t="shared" ref="I50:I67" si="6">$N$134+$N$135*A50+$N$136*B50+$N$137*C50+$N$138*D50</f>
        <v>63.298181818181817</v>
      </c>
      <c r="J50" s="6">
        <f t="shared" si="3"/>
        <v>30.701818181818183</v>
      </c>
      <c r="K50" s="6">
        <f t="shared" ref="K50:K67" si="7">$B$88+$B$89*A50+$B$90*B50+$B$91*C50+$B$92*D50</f>
        <v>31130.039999999997</v>
      </c>
      <c r="L50" s="6">
        <f t="shared" ref="L50:L67" si="8">$O$88+$O$89*A50+$O$90*B50+$O$91*C50+$O$92*D50</f>
        <v>10284.742857142857</v>
      </c>
      <c r="M50" s="6">
        <f t="shared" ref="M50:M67" si="9">$B$112+$B$113*A50+$B$114*B50+C50*$B$115+D50*$B$116</f>
        <v>29363.950476190479</v>
      </c>
      <c r="N50" s="6">
        <f t="shared" ref="N50:N67" si="10">$N$112+$N$113*A50+$N$114*B50+C50*$N$115+D50*$N$116</f>
        <v>9527.9980952380956</v>
      </c>
      <c r="O50" s="6">
        <f t="shared" si="4"/>
        <v>41414.782857142854</v>
      </c>
      <c r="P50" s="6">
        <f t="shared" si="5"/>
        <v>38891.948571428577</v>
      </c>
      <c r="Q50" s="6">
        <f t="shared" ref="Q50:Q67" si="11">Q49+O50-P50</f>
        <v>261725.74285714285</v>
      </c>
      <c r="T50" s="5"/>
      <c r="U50" s="5"/>
    </row>
    <row r="51" spans="1:21" x14ac:dyDescent="0.35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>
        <v>94</v>
      </c>
      <c r="I51" s="6">
        <f t="shared" si="6"/>
        <v>63.843636363636364</v>
      </c>
      <c r="J51" s="6">
        <f t="shared" si="3"/>
        <v>30.156363636363636</v>
      </c>
      <c r="K51" s="6">
        <f t="shared" si="7"/>
        <v>26359.097777777781</v>
      </c>
      <c r="L51" s="6">
        <f t="shared" si="8"/>
        <v>9626.4666666666653</v>
      </c>
      <c r="M51" s="6">
        <f t="shared" si="9"/>
        <v>23020.924444444445</v>
      </c>
      <c r="N51" s="6">
        <f t="shared" si="10"/>
        <v>8274.6355555555565</v>
      </c>
      <c r="O51" s="6">
        <f t="shared" si="4"/>
        <v>35985.564444444448</v>
      </c>
      <c r="P51" s="6">
        <f t="shared" si="5"/>
        <v>31295.56</v>
      </c>
      <c r="Q51" s="6">
        <f t="shared" si="11"/>
        <v>266415.74730158731</v>
      </c>
      <c r="T51" s="5"/>
      <c r="U51" s="5"/>
    </row>
    <row r="52" spans="1:21" x14ac:dyDescent="0.35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>
        <v>94</v>
      </c>
      <c r="I52" s="6">
        <f t="shared" si="6"/>
        <v>63.38909090909091</v>
      </c>
      <c r="J52" s="6">
        <f t="shared" si="3"/>
        <v>30.61090909090909</v>
      </c>
      <c r="K52" s="6">
        <f t="shared" si="7"/>
        <v>32966.875555555554</v>
      </c>
      <c r="L52" s="6">
        <f t="shared" si="8"/>
        <v>10768.577777777778</v>
      </c>
      <c r="M52" s="6">
        <f t="shared" si="9"/>
        <v>33774.924444444448</v>
      </c>
      <c r="N52" s="6">
        <f t="shared" si="10"/>
        <v>10797.302222222221</v>
      </c>
      <c r="O52" s="6">
        <f t="shared" si="4"/>
        <v>43735.453333333331</v>
      </c>
      <c r="P52" s="6">
        <f t="shared" si="5"/>
        <v>44572.226666666669</v>
      </c>
      <c r="Q52" s="6">
        <f t="shared" si="11"/>
        <v>265578.97396825394</v>
      </c>
      <c r="T52" s="5"/>
      <c r="U52" s="5"/>
    </row>
    <row r="53" spans="1:21" x14ac:dyDescent="0.35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>
        <v>94</v>
      </c>
      <c r="I53" s="6">
        <f t="shared" si="6"/>
        <v>62.665454545454544</v>
      </c>
      <c r="J53" s="6">
        <f t="shared" si="3"/>
        <v>31.334545454545456</v>
      </c>
      <c r="K53" s="6">
        <f t="shared" si="7"/>
        <v>27517.32</v>
      </c>
      <c r="L53" s="6">
        <f t="shared" si="8"/>
        <v>9683.2444444444445</v>
      </c>
      <c r="M53" s="6">
        <f t="shared" si="9"/>
        <v>27871.035555555558</v>
      </c>
      <c r="N53" s="6">
        <f t="shared" si="10"/>
        <v>8774.9688888888886</v>
      </c>
      <c r="O53" s="6">
        <f t="shared" si="4"/>
        <v>37200.564444444448</v>
      </c>
      <c r="P53" s="6">
        <f t="shared" si="5"/>
        <v>36646.00444444445</v>
      </c>
      <c r="Q53" s="6">
        <f t="shared" si="11"/>
        <v>266133.53396825393</v>
      </c>
      <c r="T53" s="5"/>
      <c r="U53" s="5"/>
    </row>
    <row r="54" spans="1:21" x14ac:dyDescent="0.35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>
        <v>94</v>
      </c>
      <c r="I54" s="6">
        <f t="shared" si="6"/>
        <v>63.923636363636362</v>
      </c>
      <c r="J54" s="6">
        <f t="shared" si="3"/>
        <v>30.076363636363638</v>
      </c>
      <c r="K54" s="6">
        <f t="shared" si="7"/>
        <v>31242.799999999999</v>
      </c>
      <c r="L54" s="6">
        <f t="shared" si="8"/>
        <v>10664.857142857143</v>
      </c>
      <c r="M54" s="6">
        <f t="shared" si="9"/>
        <v>29338.54285714286</v>
      </c>
      <c r="N54" s="6">
        <f t="shared" si="10"/>
        <v>9868.6285714285714</v>
      </c>
      <c r="O54" s="6">
        <f t="shared" si="4"/>
        <v>41907.657142857141</v>
      </c>
      <c r="P54" s="6">
        <f t="shared" si="5"/>
        <v>39207.171428571433</v>
      </c>
      <c r="Q54" s="6">
        <f t="shared" si="11"/>
        <v>268834.01968253963</v>
      </c>
      <c r="T54" s="5"/>
      <c r="U54" s="5"/>
    </row>
    <row r="55" spans="1:21" x14ac:dyDescent="0.35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>
        <v>94</v>
      </c>
      <c r="I55" s="6">
        <f t="shared" si="6"/>
        <v>64.469090909090909</v>
      </c>
      <c r="J55" s="6">
        <f t="shared" si="3"/>
        <v>29.530909090909091</v>
      </c>
      <c r="K55" s="6">
        <f t="shared" si="7"/>
        <v>26471.857777777779</v>
      </c>
      <c r="L55" s="6">
        <f t="shared" si="8"/>
        <v>10006.580952380951</v>
      </c>
      <c r="M55" s="6">
        <f t="shared" si="9"/>
        <v>22995.516825396826</v>
      </c>
      <c r="N55" s="6">
        <f t="shared" si="10"/>
        <v>8615.2660317460322</v>
      </c>
      <c r="O55" s="6">
        <f t="shared" si="4"/>
        <v>36478.438730158727</v>
      </c>
      <c r="P55" s="6">
        <f t="shared" si="5"/>
        <v>31610.782857142858</v>
      </c>
      <c r="Q55" s="6">
        <f t="shared" si="11"/>
        <v>273701.6755555555</v>
      </c>
      <c r="T55" s="5"/>
      <c r="U55" s="5"/>
    </row>
    <row r="56" spans="1:21" x14ac:dyDescent="0.35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>
        <v>94</v>
      </c>
      <c r="I56" s="6">
        <f t="shared" si="6"/>
        <v>64.014545454545456</v>
      </c>
      <c r="J56" s="6">
        <f t="shared" si="3"/>
        <v>29.985454545454544</v>
      </c>
      <c r="K56" s="6">
        <f t="shared" si="7"/>
        <v>33079.635555555556</v>
      </c>
      <c r="L56" s="6">
        <f t="shared" si="8"/>
        <v>11148.692063492063</v>
      </c>
      <c r="M56" s="6">
        <f t="shared" si="9"/>
        <v>33749.51682539683</v>
      </c>
      <c r="N56" s="6">
        <f t="shared" si="10"/>
        <v>11137.932698412696</v>
      </c>
      <c r="O56" s="6">
        <f t="shared" si="4"/>
        <v>44228.327619047617</v>
      </c>
      <c r="P56" s="6">
        <f t="shared" si="5"/>
        <v>44887.449523809526</v>
      </c>
      <c r="Q56" s="6">
        <f t="shared" si="11"/>
        <v>273042.55365079356</v>
      </c>
      <c r="T56" s="5"/>
      <c r="U56" s="5"/>
    </row>
    <row r="57" spans="1:21" x14ac:dyDescent="0.35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>
        <v>94</v>
      </c>
      <c r="I57" s="6">
        <f t="shared" si="6"/>
        <v>63.290909090909096</v>
      </c>
      <c r="J57" s="6">
        <f t="shared" si="3"/>
        <v>30.709090909090904</v>
      </c>
      <c r="K57" s="6">
        <f t="shared" si="7"/>
        <v>27630.080000000002</v>
      </c>
      <c r="L57" s="6">
        <f t="shared" si="8"/>
        <v>10063.358730158729</v>
      </c>
      <c r="M57" s="6">
        <f t="shared" si="9"/>
        <v>27845.627936507939</v>
      </c>
      <c r="N57" s="6">
        <f t="shared" si="10"/>
        <v>9115.5993650793644</v>
      </c>
      <c r="O57" s="6">
        <f t="shared" si="4"/>
        <v>37693.438730158727</v>
      </c>
      <c r="P57" s="6">
        <f t="shared" si="5"/>
        <v>36961.227301587307</v>
      </c>
      <c r="Q57" s="6">
        <f t="shared" si="11"/>
        <v>273774.765079365</v>
      </c>
      <c r="T57" s="5"/>
      <c r="U57" s="5"/>
    </row>
    <row r="58" spans="1:21" x14ac:dyDescent="0.35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>
        <v>94</v>
      </c>
      <c r="I58" s="6">
        <f t="shared" si="6"/>
        <v>64.549090909090921</v>
      </c>
      <c r="J58" s="6">
        <f t="shared" si="3"/>
        <v>29.450909090909079</v>
      </c>
      <c r="K58" s="6">
        <f t="shared" si="7"/>
        <v>31355.559999999998</v>
      </c>
      <c r="L58" s="6">
        <f t="shared" si="8"/>
        <v>11044.971428571427</v>
      </c>
      <c r="M58" s="6">
        <f t="shared" si="9"/>
        <v>29313.135238095241</v>
      </c>
      <c r="N58" s="6">
        <f t="shared" si="10"/>
        <v>10209.259047619047</v>
      </c>
      <c r="O58" s="6">
        <f t="shared" si="4"/>
        <v>42400.531428571427</v>
      </c>
      <c r="P58" s="6">
        <f t="shared" si="5"/>
        <v>39522.39428571429</v>
      </c>
      <c r="Q58" s="6">
        <f t="shared" si="11"/>
        <v>276652.90222222212</v>
      </c>
      <c r="T58" s="5"/>
      <c r="U58" s="5"/>
    </row>
    <row r="59" spans="1:21" x14ac:dyDescent="0.35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>
        <v>94</v>
      </c>
      <c r="I59" s="6">
        <f t="shared" si="6"/>
        <v>65.094545454545454</v>
      </c>
      <c r="J59" s="6">
        <f t="shared" si="3"/>
        <v>28.905454545454546</v>
      </c>
      <c r="K59" s="6">
        <f t="shared" si="7"/>
        <v>26584.617777777781</v>
      </c>
      <c r="L59" s="6">
        <f t="shared" si="8"/>
        <v>10386.695238095237</v>
      </c>
      <c r="M59" s="6">
        <f t="shared" si="9"/>
        <v>22970.109206349203</v>
      </c>
      <c r="N59" s="6">
        <f t="shared" si="10"/>
        <v>8955.896507936508</v>
      </c>
      <c r="O59" s="6">
        <f t="shared" si="4"/>
        <v>36971.31301587302</v>
      </c>
      <c r="P59" s="6">
        <f t="shared" si="5"/>
        <v>31926.005714285711</v>
      </c>
      <c r="Q59" s="6">
        <f t="shared" si="11"/>
        <v>281698.20952380943</v>
      </c>
      <c r="T59" s="5"/>
      <c r="U59" s="5"/>
    </row>
    <row r="60" spans="1:21" x14ac:dyDescent="0.35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>
        <v>94</v>
      </c>
      <c r="I60" s="6">
        <f t="shared" si="6"/>
        <v>64.64</v>
      </c>
      <c r="J60" s="6">
        <f t="shared" si="3"/>
        <v>29.36</v>
      </c>
      <c r="K60" s="6">
        <f t="shared" si="7"/>
        <v>33192.395555555559</v>
      </c>
      <c r="L60" s="6">
        <f t="shared" si="8"/>
        <v>11528.806349206348</v>
      </c>
      <c r="M60" s="6">
        <f t="shared" si="9"/>
        <v>33724.109206349203</v>
      </c>
      <c r="N60" s="6">
        <f t="shared" si="10"/>
        <v>11478.563174603172</v>
      </c>
      <c r="O60" s="6">
        <f t="shared" si="4"/>
        <v>44721.201904761911</v>
      </c>
      <c r="P60" s="6">
        <f t="shared" si="5"/>
        <v>45202.672380952376</v>
      </c>
      <c r="Q60" s="6">
        <f t="shared" si="11"/>
        <v>281216.73904761893</v>
      </c>
      <c r="T60" s="5"/>
      <c r="U60" s="5"/>
    </row>
    <row r="61" spans="1:21" x14ac:dyDescent="0.35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>
        <v>94</v>
      </c>
      <c r="I61" s="6">
        <f t="shared" si="6"/>
        <v>63.916363636363641</v>
      </c>
      <c r="J61" s="6">
        <f t="shared" si="3"/>
        <v>30.083636363636359</v>
      </c>
      <c r="K61" s="6">
        <f t="shared" si="7"/>
        <v>27742.84</v>
      </c>
      <c r="L61" s="6">
        <f t="shared" si="8"/>
        <v>10443.473015873014</v>
      </c>
      <c r="M61" s="6">
        <f t="shared" si="9"/>
        <v>27820.220317460316</v>
      </c>
      <c r="N61" s="6">
        <f t="shared" si="10"/>
        <v>9456.2298412698401</v>
      </c>
      <c r="O61" s="6">
        <f t="shared" si="4"/>
        <v>38186.313015873013</v>
      </c>
      <c r="P61" s="6">
        <f t="shared" si="5"/>
        <v>37276.450158730157</v>
      </c>
      <c r="Q61" s="6">
        <f t="shared" si="11"/>
        <v>282126.6019047618</v>
      </c>
      <c r="T61" s="5"/>
      <c r="U61" s="5"/>
    </row>
    <row r="62" spans="1:21" x14ac:dyDescent="0.35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6">
        <f t="shared" ref="H62:H67" si="12">$B$134+$B$135*A62+$B$136*B62+$B$137*C62+$B$138*D62</f>
        <v>93.687272727272713</v>
      </c>
      <c r="I62" s="6">
        <f t="shared" si="6"/>
        <v>65.174545454545466</v>
      </c>
      <c r="J62" s="6">
        <f t="shared" si="3"/>
        <v>28.512727272727247</v>
      </c>
      <c r="K62" s="6">
        <f t="shared" si="7"/>
        <v>31468.32</v>
      </c>
      <c r="L62" s="6">
        <f t="shared" si="8"/>
        <v>11425.085714285715</v>
      </c>
      <c r="M62" s="6">
        <f t="shared" si="9"/>
        <v>29287.727619047619</v>
      </c>
      <c r="N62" s="6">
        <f t="shared" si="10"/>
        <v>10549.889523809523</v>
      </c>
      <c r="O62" s="6">
        <f t="shared" si="4"/>
        <v>42893.405714285713</v>
      </c>
      <c r="P62" s="6">
        <f t="shared" si="5"/>
        <v>39837.61714285714</v>
      </c>
      <c r="Q62" s="6">
        <f t="shared" si="11"/>
        <v>285182.39047619037</v>
      </c>
      <c r="T62" s="5"/>
      <c r="U62" s="5"/>
    </row>
    <row r="63" spans="1:21" x14ac:dyDescent="0.35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6">
        <f t="shared" si="12"/>
        <v>95.414545454545447</v>
      </c>
      <c r="I63" s="6">
        <f t="shared" si="6"/>
        <v>65.72</v>
      </c>
      <c r="J63" s="6">
        <f t="shared" si="3"/>
        <v>29.694545454545448</v>
      </c>
      <c r="K63" s="6">
        <f t="shared" si="7"/>
        <v>26697.37777777778</v>
      </c>
      <c r="L63" s="6">
        <f t="shared" si="8"/>
        <v>10766.809523809523</v>
      </c>
      <c r="M63" s="6">
        <f t="shared" si="9"/>
        <v>22944.701587301584</v>
      </c>
      <c r="N63" s="6">
        <f t="shared" si="10"/>
        <v>9296.5269841269837</v>
      </c>
      <c r="O63" s="6">
        <f t="shared" si="4"/>
        <v>37464.187301587299</v>
      </c>
      <c r="P63" s="6">
        <f t="shared" si="5"/>
        <v>32241.228571428568</v>
      </c>
      <c r="Q63" s="6">
        <f t="shared" si="11"/>
        <v>290405.34920634911</v>
      </c>
      <c r="T63" s="5"/>
      <c r="U63" s="5"/>
    </row>
    <row r="64" spans="1:21" x14ac:dyDescent="0.35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6">
        <f t="shared" si="12"/>
        <v>95.414545454545447</v>
      </c>
      <c r="I64" s="6">
        <f t="shared" si="6"/>
        <v>65.265454545454546</v>
      </c>
      <c r="J64" s="6">
        <f t="shared" si="3"/>
        <v>30.149090909090901</v>
      </c>
      <c r="K64" s="6">
        <f t="shared" si="7"/>
        <v>33305.155555555561</v>
      </c>
      <c r="L64" s="6">
        <f t="shared" si="8"/>
        <v>11908.920634920634</v>
      </c>
      <c r="M64" s="6">
        <f t="shared" si="9"/>
        <v>33698.701587301584</v>
      </c>
      <c r="N64" s="6">
        <f t="shared" si="10"/>
        <v>11819.193650793648</v>
      </c>
      <c r="O64" s="6">
        <f t="shared" si="4"/>
        <v>45214.076190476197</v>
      </c>
      <c r="P64" s="6">
        <f t="shared" si="5"/>
        <v>45517.895238095232</v>
      </c>
      <c r="Q64" s="6">
        <f t="shared" si="11"/>
        <v>290101.53015873005</v>
      </c>
      <c r="T64" s="5"/>
      <c r="U64" s="5"/>
    </row>
    <row r="65" spans="1:29" x14ac:dyDescent="0.35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6">
        <f t="shared" si="12"/>
        <v>95.813333333333333</v>
      </c>
      <c r="I65" s="6">
        <f t="shared" si="6"/>
        <v>64.541818181818186</v>
      </c>
      <c r="J65" s="6">
        <f t="shared" si="3"/>
        <v>31.271515151515146</v>
      </c>
      <c r="K65" s="6">
        <f t="shared" si="7"/>
        <v>27855.600000000002</v>
      </c>
      <c r="L65" s="6">
        <f t="shared" si="8"/>
        <v>10823.5873015873</v>
      </c>
      <c r="M65" s="6">
        <f t="shared" si="9"/>
        <v>27794.812698412698</v>
      </c>
      <c r="N65" s="6">
        <f t="shared" si="10"/>
        <v>9796.8603174603159</v>
      </c>
      <c r="O65" s="6">
        <f t="shared" si="4"/>
        <v>38679.187301587299</v>
      </c>
      <c r="P65" s="6">
        <f t="shared" si="5"/>
        <v>37591.673015873013</v>
      </c>
      <c r="Q65" s="6">
        <f t="shared" si="11"/>
        <v>291189.04444444436</v>
      </c>
      <c r="T65" s="5"/>
      <c r="U65" s="5"/>
    </row>
    <row r="66" spans="1:29" x14ac:dyDescent="0.35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6">
        <f t="shared" si="12"/>
        <v>95.793939393939397</v>
      </c>
      <c r="I66" s="6">
        <f t="shared" si="6"/>
        <v>65.800000000000011</v>
      </c>
      <c r="J66" s="6">
        <f t="shared" si="3"/>
        <v>29.993939393939385</v>
      </c>
      <c r="K66" s="6">
        <f t="shared" si="7"/>
        <v>31581.079999999998</v>
      </c>
      <c r="L66" s="6">
        <f t="shared" si="8"/>
        <v>11805.199999999999</v>
      </c>
      <c r="M66" s="6">
        <f t="shared" si="9"/>
        <v>29262.32</v>
      </c>
      <c r="N66" s="6">
        <f t="shared" si="10"/>
        <v>10890.519999999999</v>
      </c>
      <c r="O66" s="6">
        <f t="shared" si="4"/>
        <v>43386.28</v>
      </c>
      <c r="P66" s="6">
        <f t="shared" si="5"/>
        <v>40152.839999999997</v>
      </c>
      <c r="Q66" s="6">
        <f t="shared" si="11"/>
        <v>294422.48444444442</v>
      </c>
      <c r="T66" s="5"/>
      <c r="U66" s="5"/>
    </row>
    <row r="67" spans="1:29" x14ac:dyDescent="0.35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6">
        <f t="shared" si="12"/>
        <v>97.521212121212116</v>
      </c>
      <c r="I67" s="6">
        <f t="shared" si="6"/>
        <v>66.345454545454544</v>
      </c>
      <c r="J67" s="6">
        <f t="shared" si="3"/>
        <v>31.175757575757572</v>
      </c>
      <c r="K67" s="6">
        <f t="shared" si="7"/>
        <v>26810.137777777782</v>
      </c>
      <c r="L67" s="6">
        <f t="shared" si="8"/>
        <v>11146.923809523807</v>
      </c>
      <c r="M67" s="6">
        <f t="shared" si="9"/>
        <v>22919.293968253965</v>
      </c>
      <c r="N67" s="6">
        <f t="shared" si="10"/>
        <v>9637.1574603174595</v>
      </c>
      <c r="O67" s="6">
        <f t="shared" si="4"/>
        <v>37957.061587301592</v>
      </c>
      <c r="P67" s="6">
        <f t="shared" si="5"/>
        <v>32556.451428571425</v>
      </c>
      <c r="Q67" s="6">
        <f t="shared" si="11"/>
        <v>299823.0946031746</v>
      </c>
      <c r="T67" s="5"/>
      <c r="U67" s="5"/>
    </row>
    <row r="72" spans="1:29" x14ac:dyDescent="0.35">
      <c r="A72" t="s">
        <v>14</v>
      </c>
      <c r="N72" t="s">
        <v>14</v>
      </c>
    </row>
    <row r="73" spans="1:29" ht="15" thickBot="1" x14ac:dyDescent="0.4">
      <c r="W73" s="1"/>
      <c r="X73" s="1"/>
      <c r="Y73" s="1"/>
      <c r="Z73" s="1"/>
      <c r="AA73" s="1"/>
      <c r="AB73" s="1"/>
      <c r="AC73" s="1"/>
    </row>
    <row r="74" spans="1:29" x14ac:dyDescent="0.35">
      <c r="A74" s="7" t="s">
        <v>15</v>
      </c>
      <c r="B74" s="7"/>
      <c r="N74" s="7" t="s">
        <v>15</v>
      </c>
      <c r="O74" s="7"/>
      <c r="W74" s="1"/>
      <c r="X74" s="1"/>
      <c r="Y74" s="1"/>
      <c r="Z74" s="1"/>
      <c r="AA74" s="1"/>
      <c r="AB74" s="1"/>
      <c r="AC74" s="1"/>
    </row>
    <row r="75" spans="1:29" x14ac:dyDescent="0.35">
      <c r="A75" s="8" t="s">
        <v>16</v>
      </c>
      <c r="B75" s="8">
        <v>0.82716021602945378</v>
      </c>
      <c r="N75" s="8" t="s">
        <v>16</v>
      </c>
      <c r="O75" s="8">
        <v>0.94438263806180334</v>
      </c>
      <c r="W75" s="1"/>
      <c r="X75" s="1"/>
      <c r="Y75" s="1"/>
      <c r="Z75" s="1"/>
      <c r="AA75" s="1"/>
      <c r="AB75" s="1"/>
      <c r="AC75" s="1"/>
    </row>
    <row r="76" spans="1:29" x14ac:dyDescent="0.35">
      <c r="A76" s="8" t="s">
        <v>17</v>
      </c>
      <c r="B76" s="8">
        <v>0.68419402298189258</v>
      </c>
      <c r="N76" s="8" t="s">
        <v>17</v>
      </c>
      <c r="O76" s="8">
        <v>0.89185856707257094</v>
      </c>
      <c r="W76" s="1"/>
      <c r="X76" s="1"/>
      <c r="Y76" s="1"/>
      <c r="Z76" s="1"/>
      <c r="AA76" s="1"/>
      <c r="AB76" s="1"/>
      <c r="AC76" s="1"/>
    </row>
    <row r="77" spans="1:29" x14ac:dyDescent="0.35">
      <c r="A77" s="8" t="s">
        <v>18</v>
      </c>
      <c r="B77" s="8">
        <v>0.64471827585462915</v>
      </c>
      <c r="N77" s="8" t="s">
        <v>18</v>
      </c>
      <c r="O77" s="8">
        <v>0.87834088795664234</v>
      </c>
      <c r="W77" s="1"/>
      <c r="X77" s="1"/>
      <c r="Y77" s="1"/>
      <c r="Z77" s="1"/>
      <c r="AA77" s="1"/>
      <c r="AB77" s="1"/>
      <c r="AC77" s="1"/>
    </row>
    <row r="78" spans="1:29" x14ac:dyDescent="0.35">
      <c r="A78" s="8" t="s">
        <v>19</v>
      </c>
      <c r="B78" s="8">
        <v>1951.4579250026263</v>
      </c>
      <c r="N78" s="8" t="s">
        <v>19</v>
      </c>
      <c r="O78" s="8">
        <v>421.35230023425589</v>
      </c>
      <c r="W78" s="1"/>
      <c r="X78" s="1"/>
      <c r="Y78" s="1"/>
      <c r="Z78" s="1"/>
      <c r="AA78" s="1"/>
      <c r="AB78" s="1"/>
      <c r="AC78" s="1"/>
    </row>
    <row r="79" spans="1:29" ht="15" thickBot="1" x14ac:dyDescent="0.4">
      <c r="A79" s="9" t="s">
        <v>20</v>
      </c>
      <c r="B79" s="9">
        <v>37</v>
      </c>
      <c r="N79" s="9" t="s">
        <v>20</v>
      </c>
      <c r="O79" s="9">
        <v>37</v>
      </c>
      <c r="W79" s="1"/>
      <c r="X79" s="1"/>
      <c r="Y79" s="1"/>
      <c r="Z79" s="1"/>
      <c r="AA79" s="1"/>
      <c r="AB79" s="1"/>
      <c r="AC79" s="1"/>
    </row>
    <row r="80" spans="1:29" x14ac:dyDescent="0.35">
      <c r="W80" s="1"/>
      <c r="X80" s="1"/>
      <c r="Y80" s="1"/>
      <c r="Z80" s="1"/>
      <c r="AA80" s="1"/>
      <c r="AB80" s="1"/>
      <c r="AC80" s="1"/>
    </row>
    <row r="81" spans="1:29" ht="15" thickBot="1" x14ac:dyDescent="0.4">
      <c r="A81" t="s">
        <v>21</v>
      </c>
      <c r="N81" t="s">
        <v>21</v>
      </c>
      <c r="W81" s="1"/>
      <c r="X81" s="1"/>
      <c r="Y81" s="1"/>
      <c r="Z81" s="1"/>
      <c r="AA81" s="1"/>
      <c r="AB81" s="1"/>
      <c r="AC81" s="1"/>
    </row>
    <row r="82" spans="1:29" x14ac:dyDescent="0.35">
      <c r="A82" s="10"/>
      <c r="B82" s="10" t="s">
        <v>22</v>
      </c>
      <c r="C82" s="10" t="s">
        <v>23</v>
      </c>
      <c r="D82" s="10" t="s">
        <v>24</v>
      </c>
      <c r="E82" s="10" t="s">
        <v>25</v>
      </c>
      <c r="F82" s="10" t="s">
        <v>26</v>
      </c>
      <c r="J82" s="11"/>
      <c r="K82" s="1"/>
      <c r="L82" s="1"/>
      <c r="M82" s="1"/>
      <c r="N82" s="10"/>
      <c r="O82" s="10" t="s">
        <v>22</v>
      </c>
      <c r="P82" s="10" t="s">
        <v>23</v>
      </c>
      <c r="Q82" s="10" t="s">
        <v>24</v>
      </c>
      <c r="R82" s="10" t="s">
        <v>25</v>
      </c>
      <c r="S82" s="10" t="s">
        <v>26</v>
      </c>
      <c r="W82" s="1"/>
      <c r="X82" s="1"/>
      <c r="Y82" s="1"/>
      <c r="Z82" s="1"/>
      <c r="AA82" s="1"/>
      <c r="AB82" s="1"/>
      <c r="AC82" s="1"/>
    </row>
    <row r="83" spans="1:29" x14ac:dyDescent="0.35">
      <c r="A83" s="8" t="s">
        <v>27</v>
      </c>
      <c r="B83" s="8">
        <v>4</v>
      </c>
      <c r="C83" s="8">
        <v>264014204.1854654</v>
      </c>
      <c r="D83" s="8">
        <v>66003551.046366349</v>
      </c>
      <c r="E83" s="8">
        <v>17.332009468399971</v>
      </c>
      <c r="F83" s="8">
        <v>1.1694675686482295E-7</v>
      </c>
      <c r="J83" s="8"/>
      <c r="K83" s="1"/>
      <c r="L83" s="1"/>
      <c r="M83" s="1"/>
      <c r="N83" s="8" t="s">
        <v>27</v>
      </c>
      <c r="O83" s="8">
        <v>4</v>
      </c>
      <c r="P83" s="8">
        <v>46853774.731874712</v>
      </c>
      <c r="Q83" s="8">
        <v>11713443.682968678</v>
      </c>
      <c r="R83" s="8">
        <v>65.977196190553428</v>
      </c>
      <c r="S83" s="8">
        <v>5.3420196032633464E-15</v>
      </c>
      <c r="W83" s="1"/>
      <c r="X83" s="1"/>
      <c r="Y83" s="1"/>
      <c r="Z83" s="1"/>
      <c r="AA83" s="1"/>
      <c r="AB83" s="1"/>
      <c r="AC83" s="1"/>
    </row>
    <row r="84" spans="1:29" x14ac:dyDescent="0.35">
      <c r="A84" s="8" t="s">
        <v>28</v>
      </c>
      <c r="B84" s="8">
        <v>32</v>
      </c>
      <c r="C84" s="8">
        <v>121862017.05777778</v>
      </c>
      <c r="D84" s="8">
        <v>3808188.0330555555</v>
      </c>
      <c r="E84" s="8"/>
      <c r="F84" s="8"/>
      <c r="J84" s="8"/>
      <c r="K84" s="1"/>
      <c r="L84" s="1"/>
      <c r="M84" s="1"/>
      <c r="N84" s="8" t="s">
        <v>28</v>
      </c>
      <c r="O84" s="8">
        <v>32</v>
      </c>
      <c r="P84" s="8">
        <v>5681208.3492063526</v>
      </c>
      <c r="Q84" s="8">
        <v>177537.76091269852</v>
      </c>
      <c r="R84" s="8"/>
      <c r="S84" s="8"/>
      <c r="W84" s="11"/>
      <c r="X84" s="11"/>
      <c r="Y84" s="1"/>
      <c r="Z84" s="1"/>
      <c r="AA84" s="1"/>
      <c r="AB84" s="1"/>
      <c r="AC84" s="1"/>
    </row>
    <row r="85" spans="1:29" ht="15" thickBot="1" x14ac:dyDescent="0.4">
      <c r="A85" s="9" t="s">
        <v>29</v>
      </c>
      <c r="B85" s="9">
        <v>36</v>
      </c>
      <c r="C85" s="9">
        <v>385876221.24324316</v>
      </c>
      <c r="D85" s="9"/>
      <c r="E85" s="9"/>
      <c r="F85" s="9"/>
      <c r="J85" s="8"/>
      <c r="K85" s="1"/>
      <c r="L85" s="1"/>
      <c r="M85" s="1"/>
      <c r="N85" s="9" t="s">
        <v>29</v>
      </c>
      <c r="O85" s="9">
        <v>36</v>
      </c>
      <c r="P85" s="9">
        <v>52534983.081081063</v>
      </c>
      <c r="Q85" s="9"/>
      <c r="R85" s="9"/>
      <c r="S85" s="9"/>
      <c r="W85" s="8"/>
      <c r="X85" s="8"/>
      <c r="Y85" s="1"/>
      <c r="Z85" s="1"/>
      <c r="AA85" s="1"/>
      <c r="AB85" s="1"/>
      <c r="AC85" s="1"/>
    </row>
    <row r="86" spans="1:29" ht="15" thickBot="1" x14ac:dyDescent="0.4">
      <c r="J86" s="1"/>
      <c r="K86" s="1"/>
      <c r="L86" s="1"/>
      <c r="M86" s="1"/>
      <c r="W86" s="8"/>
      <c r="X86" s="8"/>
      <c r="Y86" s="1"/>
      <c r="Z86" s="1"/>
      <c r="AA86" s="1"/>
      <c r="AB86" s="1"/>
      <c r="AC86" s="1"/>
    </row>
    <row r="87" spans="1:29" x14ac:dyDescent="0.35">
      <c r="A87" s="10"/>
      <c r="B87" s="10" t="s">
        <v>30</v>
      </c>
      <c r="C87" s="10" t="s">
        <v>19</v>
      </c>
      <c r="D87" s="10" t="s">
        <v>31</v>
      </c>
      <c r="E87" s="10" t="s">
        <v>32</v>
      </c>
      <c r="F87" s="10" t="s">
        <v>33</v>
      </c>
      <c r="G87" s="10" t="s">
        <v>34</v>
      </c>
      <c r="H87" s="10" t="s">
        <v>35</v>
      </c>
      <c r="I87" s="10" t="s">
        <v>36</v>
      </c>
      <c r="J87" s="11"/>
      <c r="K87" s="11"/>
      <c r="L87" s="11"/>
      <c r="M87" s="11"/>
      <c r="N87" s="10"/>
      <c r="O87" s="10" t="s">
        <v>30</v>
      </c>
      <c r="P87" s="10" t="s">
        <v>19</v>
      </c>
      <c r="Q87" s="10" t="s">
        <v>31</v>
      </c>
      <c r="R87" s="10" t="s">
        <v>32</v>
      </c>
      <c r="S87" s="10" t="s">
        <v>33</v>
      </c>
      <c r="T87" s="10" t="s">
        <v>34</v>
      </c>
      <c r="U87" s="10" t="s">
        <v>35</v>
      </c>
      <c r="V87" s="10" t="s">
        <v>36</v>
      </c>
      <c r="W87" s="8"/>
      <c r="X87" s="8"/>
      <c r="Y87" s="1"/>
      <c r="Z87" s="1"/>
      <c r="AA87" s="1"/>
      <c r="AB87" s="1"/>
      <c r="AC87" s="1"/>
    </row>
    <row r="88" spans="1:29" x14ac:dyDescent="0.35">
      <c r="A88" s="8" t="s">
        <v>37</v>
      </c>
      <c r="B88" s="8">
        <v>26164.2</v>
      </c>
      <c r="C88" s="8">
        <v>886.46295932179771</v>
      </c>
      <c r="D88" s="8">
        <v>29.515277231681885</v>
      </c>
      <c r="E88" s="8">
        <v>8.7814729811353566E-25</v>
      </c>
      <c r="F88" s="8">
        <v>24358.534040415114</v>
      </c>
      <c r="G88" s="8">
        <v>27969.865959584888</v>
      </c>
      <c r="H88" s="8">
        <v>24358.534040415114</v>
      </c>
      <c r="I88" s="8">
        <v>27969.865959584888</v>
      </c>
      <c r="J88" s="8"/>
      <c r="K88" s="8"/>
      <c r="L88" s="8"/>
      <c r="M88" s="8"/>
      <c r="N88" s="8" t="s">
        <v>37</v>
      </c>
      <c r="O88" s="8">
        <v>5121.8730158730159</v>
      </c>
      <c r="P88" s="8">
        <v>191.40213180983773</v>
      </c>
      <c r="Q88" s="8">
        <v>26.759749055259796</v>
      </c>
      <c r="R88" s="8">
        <v>1.7951016459723339E-23</v>
      </c>
      <c r="S88" s="8">
        <v>4731.9996315802118</v>
      </c>
      <c r="T88" s="8">
        <v>5511.74640016582</v>
      </c>
      <c r="U88" s="8">
        <v>4731.9996315802118</v>
      </c>
      <c r="V88" s="8">
        <v>5511.74640016582</v>
      </c>
      <c r="W88" s="1"/>
      <c r="X88" s="1"/>
      <c r="Y88" s="1"/>
      <c r="Z88" s="1"/>
      <c r="AA88" s="1"/>
      <c r="AB88" s="1"/>
      <c r="AC88" s="1"/>
    </row>
    <row r="89" spans="1:29" x14ac:dyDescent="0.35">
      <c r="A89" s="8" t="s">
        <v>4</v>
      </c>
      <c r="B89" s="8">
        <v>28.190000000000019</v>
      </c>
      <c r="C89" s="8">
        <v>30.111649513797797</v>
      </c>
      <c r="D89" s="8">
        <v>0.93618252255103995</v>
      </c>
      <c r="E89" s="8">
        <v>0.35619115248617916</v>
      </c>
      <c r="F89" s="8">
        <v>-33.145422921238854</v>
      </c>
      <c r="G89" s="8">
        <v>89.525422921238885</v>
      </c>
      <c r="H89" s="8">
        <v>-33.145422921238854</v>
      </c>
      <c r="I89" s="8">
        <v>89.525422921238885</v>
      </c>
      <c r="J89" s="8"/>
      <c r="K89" s="8"/>
      <c r="L89" s="8"/>
      <c r="M89" s="8"/>
      <c r="N89" s="8" t="s">
        <v>4</v>
      </c>
      <c r="O89" s="8">
        <v>95.028571428571411</v>
      </c>
      <c r="P89" s="8">
        <v>6.5016071440378811</v>
      </c>
      <c r="Q89" s="8">
        <v>14.616166329845804</v>
      </c>
      <c r="R89" s="8">
        <v>1.0285359920503679E-15</v>
      </c>
      <c r="S89" s="8">
        <v>81.785231050802253</v>
      </c>
      <c r="T89" s="8">
        <v>108.27191180634057</v>
      </c>
      <c r="U89" s="8">
        <v>81.785231050802253</v>
      </c>
      <c r="V89" s="8">
        <v>108.27191180634057</v>
      </c>
      <c r="W89" s="11"/>
      <c r="X89" s="11"/>
      <c r="Y89" s="11"/>
      <c r="Z89" s="11"/>
      <c r="AA89" s="11"/>
      <c r="AB89" s="1"/>
      <c r="AC89" s="1"/>
    </row>
    <row r="90" spans="1:29" x14ac:dyDescent="0.35">
      <c r="A90" s="8" t="s">
        <v>5</v>
      </c>
      <c r="B90" s="8">
        <v>3697.2899999999986</v>
      </c>
      <c r="C90" s="8">
        <v>897.13851684945348</v>
      </c>
      <c r="D90" s="8">
        <v>4.1212030590148334</v>
      </c>
      <c r="E90" s="8">
        <v>2.488502760278236E-4</v>
      </c>
      <c r="F90" s="8">
        <v>1869.878641327005</v>
      </c>
      <c r="G90" s="8">
        <v>5524.7013586729918</v>
      </c>
      <c r="H90" s="8">
        <v>1869.878641327005</v>
      </c>
      <c r="I90" s="8">
        <v>5524.7013586729918</v>
      </c>
      <c r="J90" s="1"/>
      <c r="K90" s="1"/>
      <c r="L90" s="1"/>
      <c r="M90" s="1"/>
      <c r="N90" s="8" t="s">
        <v>5</v>
      </c>
      <c r="O90" s="8">
        <v>886.58412698412747</v>
      </c>
      <c r="P90" s="8">
        <v>193.70716266032596</v>
      </c>
      <c r="Q90" s="8">
        <v>4.5769300154315502</v>
      </c>
      <c r="R90" s="8">
        <v>6.7656247506009005E-5</v>
      </c>
      <c r="S90" s="8">
        <v>492.01554849426003</v>
      </c>
      <c r="T90" s="8">
        <v>1281.152705473995</v>
      </c>
      <c r="U90" s="8">
        <v>492.01554849426003</v>
      </c>
      <c r="V90" s="8">
        <v>1281.152705473995</v>
      </c>
      <c r="W90" s="8"/>
      <c r="X90" s="8"/>
      <c r="Y90" s="8"/>
      <c r="Z90" s="8"/>
      <c r="AA90" s="8"/>
      <c r="AB90" s="1"/>
      <c r="AC90" s="1"/>
    </row>
    <row r="91" spans="1:29" x14ac:dyDescent="0.35">
      <c r="A91" s="8" t="s">
        <v>6</v>
      </c>
      <c r="B91" s="8">
        <v>-1101.842222222223</v>
      </c>
      <c r="C91" s="8">
        <v>921.89525060683889</v>
      </c>
      <c r="D91" s="8">
        <v>-1.195192427227425</v>
      </c>
      <c r="E91" s="8">
        <v>0.24079467194374324</v>
      </c>
      <c r="F91" s="8">
        <v>-2979.6813973607991</v>
      </c>
      <c r="G91" s="8">
        <v>775.99695291635317</v>
      </c>
      <c r="H91" s="8">
        <v>-2979.6813973607991</v>
      </c>
      <c r="I91" s="8">
        <v>775.99695291635317</v>
      </c>
      <c r="N91" s="8" t="s">
        <v>6</v>
      </c>
      <c r="O91" s="8">
        <v>133.27936507936494</v>
      </c>
      <c r="P91" s="8">
        <v>199.05255421671703</v>
      </c>
      <c r="Q91" s="8">
        <v>0.66956872572586024</v>
      </c>
      <c r="R91" s="8">
        <v>0.50793559110626174</v>
      </c>
      <c r="S91" s="8">
        <v>-272.17741970556551</v>
      </c>
      <c r="T91" s="8">
        <v>538.73614986429538</v>
      </c>
      <c r="U91" s="8">
        <v>-272.17741970556551</v>
      </c>
      <c r="V91" s="8">
        <v>538.73614986429538</v>
      </c>
      <c r="W91" s="8"/>
      <c r="X91" s="8"/>
      <c r="Y91" s="8"/>
      <c r="Z91" s="8"/>
      <c r="AA91" s="8"/>
      <c r="AB91" s="1"/>
      <c r="AC91" s="1"/>
    </row>
    <row r="92" spans="1:29" ht="15" thickBot="1" x14ac:dyDescent="0.4">
      <c r="A92" s="9" t="s">
        <v>7</v>
      </c>
      <c r="B92" s="9">
        <v>5477.7455555555543</v>
      </c>
      <c r="C92" s="9">
        <v>920.41877359282535</v>
      </c>
      <c r="D92" s="9">
        <v>5.9513622632590915</v>
      </c>
      <c r="E92" s="9">
        <v>1.2495746505205549E-6</v>
      </c>
      <c r="F92" s="9">
        <v>3602.9138656776749</v>
      </c>
      <c r="G92" s="9">
        <v>7352.5772454334337</v>
      </c>
      <c r="H92" s="9">
        <v>3602.9138656776749</v>
      </c>
      <c r="I92" s="9">
        <v>7352.5772454334337</v>
      </c>
      <c r="N92" s="9" t="s">
        <v>7</v>
      </c>
      <c r="O92" s="9">
        <v>1180.361904761905</v>
      </c>
      <c r="P92" s="9">
        <v>198.73375821393014</v>
      </c>
      <c r="Q92" s="9">
        <v>5.9394131896367872</v>
      </c>
      <c r="R92" s="9">
        <v>1.2935855015587661E-6</v>
      </c>
      <c r="S92" s="9">
        <v>775.55448618481296</v>
      </c>
      <c r="T92" s="9">
        <v>1585.1693233389969</v>
      </c>
      <c r="U92" s="9">
        <v>775.55448618481296</v>
      </c>
      <c r="V92" s="9">
        <v>1585.1693233389969</v>
      </c>
      <c r="W92" s="1"/>
      <c r="X92" s="1"/>
      <c r="Y92" s="1"/>
      <c r="Z92" s="1"/>
      <c r="AA92" s="1"/>
      <c r="AB92" s="1"/>
      <c r="AC92" s="1"/>
    </row>
    <row r="93" spans="1:29" x14ac:dyDescent="0.35">
      <c r="W93" s="1"/>
      <c r="X93" s="1"/>
      <c r="Y93" s="1"/>
      <c r="Z93" s="1"/>
      <c r="AA93" s="1"/>
      <c r="AB93" s="1"/>
      <c r="AC93" s="1"/>
    </row>
    <row r="94" spans="1:29" x14ac:dyDescent="0.35">
      <c r="W94" s="1"/>
      <c r="X94" s="1"/>
      <c r="Y94" s="1"/>
      <c r="Z94" s="1"/>
      <c r="AA94" s="1"/>
      <c r="AB94" s="1"/>
      <c r="AC94" s="1"/>
    </row>
    <row r="95" spans="1:29" x14ac:dyDescent="0.35">
      <c r="W95" s="1"/>
      <c r="X95" s="1"/>
      <c r="Y95" s="1"/>
      <c r="Z95" s="1"/>
      <c r="AA95" s="1"/>
      <c r="AB95" s="1"/>
      <c r="AC95" s="1"/>
    </row>
    <row r="96" spans="1:29" x14ac:dyDescent="0.35">
      <c r="A96" t="s">
        <v>14</v>
      </c>
      <c r="M96" t="s">
        <v>14</v>
      </c>
      <c r="V96" s="1"/>
      <c r="W96" s="1"/>
      <c r="X96" s="1"/>
      <c r="Y96" s="1"/>
      <c r="Z96" s="1"/>
      <c r="AA96" s="1"/>
      <c r="AB96" s="1"/>
      <c r="AC96" s="1"/>
    </row>
    <row r="97" spans="1:29" ht="15" thickBot="1" x14ac:dyDescent="0.4">
      <c r="V97" s="1"/>
      <c r="W97" s="1"/>
      <c r="X97" s="1"/>
      <c r="Y97" s="1"/>
      <c r="Z97" s="1"/>
      <c r="AA97" s="1"/>
      <c r="AB97" s="1"/>
      <c r="AC97" s="1"/>
    </row>
    <row r="98" spans="1:29" x14ac:dyDescent="0.35">
      <c r="A98" s="7" t="s">
        <v>15</v>
      </c>
      <c r="B98" s="7"/>
      <c r="M98" s="7" t="s">
        <v>15</v>
      </c>
      <c r="N98" s="7"/>
      <c r="V98" s="1"/>
      <c r="W98" s="1"/>
      <c r="X98" s="1"/>
      <c r="Y98" s="1"/>
      <c r="Z98" s="1"/>
      <c r="AA98" s="1"/>
      <c r="AB98" s="1"/>
      <c r="AC98" s="1"/>
    </row>
    <row r="99" spans="1:29" x14ac:dyDescent="0.35">
      <c r="A99" s="8" t="s">
        <v>16</v>
      </c>
      <c r="B99" s="8">
        <v>0.49346809956480792</v>
      </c>
      <c r="M99" s="8" t="s">
        <v>16</v>
      </c>
      <c r="N99" s="8">
        <v>0.88691873614399108</v>
      </c>
      <c r="V99" s="1"/>
      <c r="W99" s="1"/>
      <c r="X99" s="1"/>
      <c r="Y99" s="1"/>
      <c r="Z99" s="1"/>
      <c r="AA99" s="1"/>
      <c r="AB99" s="1"/>
      <c r="AC99" s="1"/>
    </row>
    <row r="100" spans="1:29" x14ac:dyDescent="0.35">
      <c r="A100" s="8" t="s">
        <v>17</v>
      </c>
      <c r="B100" s="8">
        <v>0.2435107652881032</v>
      </c>
      <c r="M100" s="8" t="s">
        <v>17</v>
      </c>
      <c r="N100" s="8">
        <v>0.78662484452325454</v>
      </c>
      <c r="V100" s="1"/>
      <c r="W100" s="1"/>
      <c r="X100" s="1"/>
      <c r="Y100" s="1"/>
      <c r="Z100" s="1"/>
      <c r="AA100" s="1"/>
      <c r="AB100" s="1"/>
      <c r="AC100" s="1"/>
    </row>
    <row r="101" spans="1:29" x14ac:dyDescent="0.35">
      <c r="A101" s="8" t="s">
        <v>18</v>
      </c>
      <c r="B101" s="8">
        <v>0.14894961094911607</v>
      </c>
      <c r="M101" s="8" t="s">
        <v>18</v>
      </c>
      <c r="N101" s="8">
        <v>0.75995295008866137</v>
      </c>
      <c r="V101" s="1"/>
      <c r="W101" s="1"/>
      <c r="X101" s="1"/>
      <c r="Y101" s="1"/>
      <c r="Z101" s="1"/>
      <c r="AA101" s="1"/>
      <c r="AB101" s="1"/>
      <c r="AC101" s="1"/>
    </row>
    <row r="102" spans="1:29" x14ac:dyDescent="0.35">
      <c r="A102" s="8" t="s">
        <v>19</v>
      </c>
      <c r="B102" s="8">
        <v>7183.5817162835865</v>
      </c>
      <c r="M102" s="8" t="s">
        <v>19</v>
      </c>
      <c r="N102" s="8">
        <v>735.58750377795684</v>
      </c>
    </row>
    <row r="103" spans="1:29" ht="15" thickBot="1" x14ac:dyDescent="0.4">
      <c r="A103" s="9" t="s">
        <v>20</v>
      </c>
      <c r="B103" s="9">
        <v>37</v>
      </c>
      <c r="M103" s="9" t="s">
        <v>20</v>
      </c>
      <c r="N103" s="9">
        <v>37</v>
      </c>
    </row>
    <row r="105" spans="1:29" ht="15" thickBot="1" x14ac:dyDescent="0.4">
      <c r="A105" t="s">
        <v>21</v>
      </c>
      <c r="M105" t="s">
        <v>21</v>
      </c>
    </row>
    <row r="106" spans="1:29" x14ac:dyDescent="0.35">
      <c r="A106" s="10"/>
      <c r="B106" s="10" t="s">
        <v>22</v>
      </c>
      <c r="C106" s="10" t="s">
        <v>23</v>
      </c>
      <c r="D106" s="10" t="s">
        <v>24</v>
      </c>
      <c r="E106" s="10" t="s">
        <v>25</v>
      </c>
      <c r="F106" s="10" t="s">
        <v>26</v>
      </c>
      <c r="M106" s="10"/>
      <c r="N106" s="10" t="s">
        <v>22</v>
      </c>
      <c r="O106" s="10" t="s">
        <v>23</v>
      </c>
      <c r="P106" s="10" t="s">
        <v>24</v>
      </c>
      <c r="Q106" s="10" t="s">
        <v>25</v>
      </c>
      <c r="R106" s="10" t="s">
        <v>26</v>
      </c>
    </row>
    <row r="107" spans="1:29" x14ac:dyDescent="0.35">
      <c r="A107" s="8" t="s">
        <v>27</v>
      </c>
      <c r="B107" s="8">
        <v>4</v>
      </c>
      <c r="C107" s="8">
        <v>531554090.51253486</v>
      </c>
      <c r="D107" s="8">
        <v>132888522.62813371</v>
      </c>
      <c r="E107" s="8">
        <v>2.5751670121872117</v>
      </c>
      <c r="F107" s="8">
        <v>5.6324937933054861E-2</v>
      </c>
      <c r="M107" s="8" t="s">
        <v>27</v>
      </c>
      <c r="N107" s="8">
        <v>4</v>
      </c>
      <c r="O107" s="8">
        <v>63832590.885250948</v>
      </c>
      <c r="P107" s="8">
        <v>15958147.721312737</v>
      </c>
      <c r="Q107" s="8">
        <v>29.492649892277996</v>
      </c>
      <c r="R107" s="8">
        <v>2.5083789057355431E-10</v>
      </c>
    </row>
    <row r="108" spans="1:29" x14ac:dyDescent="0.35">
      <c r="A108" s="8" t="s">
        <v>28</v>
      </c>
      <c r="B108" s="8">
        <v>32</v>
      </c>
      <c r="C108" s="8">
        <v>1651323080.7847626</v>
      </c>
      <c r="D108" s="8">
        <v>51603846.274523832</v>
      </c>
      <c r="E108" s="8"/>
      <c r="F108" s="8"/>
      <c r="M108" s="8" t="s">
        <v>28</v>
      </c>
      <c r="N108" s="8">
        <v>32</v>
      </c>
      <c r="O108" s="8">
        <v>17314847.22285714</v>
      </c>
      <c r="P108" s="8">
        <v>541088.97571428563</v>
      </c>
      <c r="Q108" s="8"/>
      <c r="R108" s="8"/>
    </row>
    <row r="109" spans="1:29" ht="15" thickBot="1" x14ac:dyDescent="0.4">
      <c r="A109" s="9" t="s">
        <v>29</v>
      </c>
      <c r="B109" s="9">
        <v>36</v>
      </c>
      <c r="C109" s="9">
        <v>2182877171.2972975</v>
      </c>
      <c r="D109" s="9"/>
      <c r="E109" s="9"/>
      <c r="F109" s="9"/>
      <c r="M109" s="9" t="s">
        <v>29</v>
      </c>
      <c r="N109" s="9">
        <v>36</v>
      </c>
      <c r="O109" s="9">
        <v>81147438.108108088</v>
      </c>
      <c r="P109" s="9"/>
      <c r="Q109" s="9"/>
      <c r="R109" s="9"/>
    </row>
    <row r="110" spans="1:29" ht="15" thickBot="1" x14ac:dyDescent="0.4"/>
    <row r="111" spans="1:29" x14ac:dyDescent="0.35">
      <c r="A111" s="10"/>
      <c r="B111" s="10" t="s">
        <v>30</v>
      </c>
      <c r="C111" s="10" t="s">
        <v>19</v>
      </c>
      <c r="D111" s="10" t="s">
        <v>31</v>
      </c>
      <c r="E111" s="10" t="s">
        <v>32</v>
      </c>
      <c r="F111" s="10" t="s">
        <v>33</v>
      </c>
      <c r="G111" s="10" t="s">
        <v>34</v>
      </c>
      <c r="H111" s="10" t="s">
        <v>35</v>
      </c>
      <c r="I111" s="10" t="s">
        <v>36</v>
      </c>
      <c r="M111" s="10"/>
      <c r="N111" s="10" t="s">
        <v>30</v>
      </c>
      <c r="O111" s="10" t="s">
        <v>19</v>
      </c>
      <c r="P111" s="10" t="s">
        <v>31</v>
      </c>
      <c r="Q111" s="10" t="s">
        <v>32</v>
      </c>
      <c r="R111" s="10" t="s">
        <v>33</v>
      </c>
      <c r="S111" s="10" t="s">
        <v>34</v>
      </c>
      <c r="T111" s="10" t="s">
        <v>35</v>
      </c>
      <c r="U111" s="10" t="s">
        <v>36</v>
      </c>
    </row>
    <row r="112" spans="1:29" x14ac:dyDescent="0.35">
      <c r="A112" s="8" t="s">
        <v>37</v>
      </c>
      <c r="B112" s="8">
        <v>28175.926984126985</v>
      </c>
      <c r="C112" s="8">
        <v>3263.1905741642554</v>
      </c>
      <c r="D112" s="8">
        <v>8.634471798001929</v>
      </c>
      <c r="E112" s="8">
        <v>7.2355153563283924E-10</v>
      </c>
      <c r="F112" s="8">
        <v>21529.025297547101</v>
      </c>
      <c r="G112" s="8">
        <v>34822.828670706869</v>
      </c>
      <c r="H112" s="8">
        <v>21529.025297547101</v>
      </c>
      <c r="I112" s="8">
        <v>34822.828670706869</v>
      </c>
      <c r="M112" s="8" t="s">
        <v>37</v>
      </c>
      <c r="N112" s="8">
        <v>4687.403174603176</v>
      </c>
      <c r="O112" s="8">
        <v>334.14559806010891</v>
      </c>
      <c r="P112" s="8">
        <v>14.028026111419749</v>
      </c>
      <c r="Q112" s="8">
        <v>3.222398105814973E-15</v>
      </c>
      <c r="R112" s="8">
        <v>4006.7708643441233</v>
      </c>
      <c r="S112" s="8">
        <v>5368.0354848622283</v>
      </c>
      <c r="T112" s="8">
        <v>4006.7708643441233</v>
      </c>
      <c r="U112" s="8">
        <v>5368.0354848622283</v>
      </c>
    </row>
    <row r="113" spans="1:21" x14ac:dyDescent="0.35">
      <c r="A113" s="8" t="s">
        <v>4</v>
      </c>
      <c r="B113" s="8">
        <v>-6.3519047619047688</v>
      </c>
      <c r="C113" s="8">
        <v>110.8450723548991</v>
      </c>
      <c r="D113" s="8">
        <v>-5.7304349457840638E-2</v>
      </c>
      <c r="E113" s="8">
        <v>0.95465909121448556</v>
      </c>
      <c r="F113" s="8">
        <v>-232.13592859984621</v>
      </c>
      <c r="G113" s="8">
        <v>219.43211907603668</v>
      </c>
      <c r="H113" s="8">
        <v>-232.13592859984621</v>
      </c>
      <c r="I113" s="8">
        <v>219.43211907603668</v>
      </c>
      <c r="M113" s="8" t="s">
        <v>4</v>
      </c>
      <c r="N113" s="8">
        <v>85.157619047618994</v>
      </c>
      <c r="O113" s="8">
        <v>11.350361602319168</v>
      </c>
      <c r="P113" s="8">
        <v>7.5026348966907914</v>
      </c>
      <c r="Q113" s="8">
        <v>1.5295680650976025E-8</v>
      </c>
      <c r="R113" s="8">
        <v>62.037689039525858</v>
      </c>
      <c r="S113" s="8">
        <v>108.27754905571213</v>
      </c>
      <c r="T113" s="8">
        <v>62.037689039525858</v>
      </c>
      <c r="U113" s="8">
        <v>108.27754905571213</v>
      </c>
    </row>
    <row r="114" spans="1:21" x14ac:dyDescent="0.35">
      <c r="A114" s="8" t="s">
        <v>5</v>
      </c>
      <c r="B114" s="8">
        <v>1473.8592063492054</v>
      </c>
      <c r="C114" s="8">
        <v>3302.4887516367203</v>
      </c>
      <c r="D114" s="8">
        <v>0.44628742660175835</v>
      </c>
      <c r="E114" s="8">
        <v>0.65839510484375197</v>
      </c>
      <c r="F114" s="8">
        <v>-5253.0902482615547</v>
      </c>
      <c r="G114" s="8">
        <v>8200.808660959965</v>
      </c>
      <c r="H114" s="8">
        <v>-5253.0902482615547</v>
      </c>
      <c r="I114" s="8">
        <v>8200.808660959965</v>
      </c>
      <c r="M114" s="8" t="s">
        <v>5</v>
      </c>
      <c r="N114" s="8">
        <v>1008.5020634920637</v>
      </c>
      <c r="O114" s="8">
        <v>338.16966981312692</v>
      </c>
      <c r="P114" s="8">
        <v>2.9822368873274874</v>
      </c>
      <c r="Q114" s="8">
        <v>5.4353868197854057E-3</v>
      </c>
      <c r="R114" s="8">
        <v>319.67298730281266</v>
      </c>
      <c r="S114" s="8">
        <v>1697.3311396813147</v>
      </c>
      <c r="T114" s="8">
        <v>319.67298730281266</v>
      </c>
      <c r="U114" s="8">
        <v>1697.3311396813147</v>
      </c>
    </row>
    <row r="115" spans="1:21" x14ac:dyDescent="0.35">
      <c r="A115" s="8" t="s">
        <v>6</v>
      </c>
      <c r="B115" s="8">
        <v>-4862.8149206349226</v>
      </c>
      <c r="C115" s="8">
        <v>3393.6216516577215</v>
      </c>
      <c r="D115" s="8">
        <v>-1.4329278333839977</v>
      </c>
      <c r="E115" s="8">
        <v>0.16157653656372362</v>
      </c>
      <c r="F115" s="8">
        <v>-11775.396017984676</v>
      </c>
      <c r="G115" s="8">
        <v>2049.7661767148311</v>
      </c>
      <c r="H115" s="8">
        <v>-11775.396017984676</v>
      </c>
      <c r="I115" s="8">
        <v>2049.7661767148311</v>
      </c>
      <c r="M115" s="8" t="s">
        <v>6</v>
      </c>
      <c r="N115" s="8">
        <v>-330.0180952380951</v>
      </c>
      <c r="O115" s="8">
        <v>347.50153587745223</v>
      </c>
      <c r="P115" s="8">
        <v>-0.94968816297398262</v>
      </c>
      <c r="Q115" s="8">
        <v>0.34938857316286864</v>
      </c>
      <c r="R115" s="8">
        <v>-1037.8555605704742</v>
      </c>
      <c r="S115" s="8">
        <v>377.8193700942839</v>
      </c>
      <c r="T115" s="8">
        <v>-1037.8555605704742</v>
      </c>
      <c r="U115" s="8">
        <v>377.8193700942839</v>
      </c>
    </row>
    <row r="116" spans="1:21" ht="15" thickBot="1" x14ac:dyDescent="0.4">
      <c r="A116" s="9" t="s">
        <v>7</v>
      </c>
      <c r="B116" s="9">
        <v>5897.536984126983</v>
      </c>
      <c r="C116" s="9">
        <v>3388.1865391982169</v>
      </c>
      <c r="D116" s="9">
        <v>1.7406175592453008</v>
      </c>
      <c r="E116" s="9">
        <v>9.1359974638261149E-2</v>
      </c>
      <c r="F116" s="9">
        <v>-1003.9731514285495</v>
      </c>
      <c r="G116" s="9">
        <v>12799.047119682516</v>
      </c>
      <c r="H116" s="9">
        <v>-1003.9731514285495</v>
      </c>
      <c r="I116" s="9">
        <v>12799.047119682516</v>
      </c>
      <c r="M116" s="9" t="s">
        <v>7</v>
      </c>
      <c r="N116" s="9">
        <v>2107.4909523809515</v>
      </c>
      <c r="O116" s="9">
        <v>346.94498888394099</v>
      </c>
      <c r="P116" s="9">
        <v>6.0744239574128658</v>
      </c>
      <c r="Q116" s="9">
        <v>8.7522840145517794E-7</v>
      </c>
      <c r="R116" s="9">
        <v>1400.787136176858</v>
      </c>
      <c r="S116" s="9">
        <v>2814.194768585045</v>
      </c>
      <c r="T116" s="9">
        <v>1400.787136176858</v>
      </c>
      <c r="U116" s="9">
        <v>2814.194768585045</v>
      </c>
    </row>
    <row r="119" spans="1:21" ht="15" thickBot="1" x14ac:dyDescent="0.4"/>
    <row r="120" spans="1:21" x14ac:dyDescent="0.35">
      <c r="A120" s="7" t="s">
        <v>15</v>
      </c>
      <c r="B120" s="7"/>
      <c r="M120" s="7" t="s">
        <v>15</v>
      </c>
      <c r="N120" s="7"/>
    </row>
    <row r="121" spans="1:21" x14ac:dyDescent="0.35">
      <c r="A121" s="8" t="s">
        <v>16</v>
      </c>
      <c r="B121" s="8">
        <v>0.78831592511638571</v>
      </c>
      <c r="M121" s="8" t="s">
        <v>16</v>
      </c>
      <c r="N121" s="8">
        <v>0.45270023711229829</v>
      </c>
    </row>
    <row r="122" spans="1:21" x14ac:dyDescent="0.35">
      <c r="A122" s="8" t="s">
        <v>17</v>
      </c>
      <c r="B122" s="8">
        <v>0.62144199779210307</v>
      </c>
      <c r="M122" s="8" t="s">
        <v>17</v>
      </c>
      <c r="N122" s="8">
        <v>0.2049375046815311</v>
      </c>
    </row>
    <row r="123" spans="1:21" x14ac:dyDescent="0.35">
      <c r="A123" s="8" t="s">
        <v>18</v>
      </c>
      <c r="B123" s="8">
        <v>0.58159378703337716</v>
      </c>
      <c r="M123" s="8" t="s">
        <v>18</v>
      </c>
      <c r="N123" s="8">
        <v>0.12124671570063962</v>
      </c>
    </row>
    <row r="124" spans="1:21" x14ac:dyDescent="0.35">
      <c r="A124" s="8" t="s">
        <v>19</v>
      </c>
      <c r="B124" s="8">
        <v>5.4496330883324768</v>
      </c>
      <c r="M124" s="8" t="s">
        <v>19</v>
      </c>
      <c r="N124" s="8">
        <v>4.2090583565453006</v>
      </c>
    </row>
    <row r="125" spans="1:21" ht="15" thickBot="1" x14ac:dyDescent="0.4">
      <c r="A125" s="9" t="s">
        <v>20</v>
      </c>
      <c r="B125" s="9">
        <v>43</v>
      </c>
      <c r="M125" s="9" t="s">
        <v>20</v>
      </c>
      <c r="N125" s="9">
        <v>43</v>
      </c>
    </row>
    <row r="127" spans="1:21" ht="15" thickBot="1" x14ac:dyDescent="0.4">
      <c r="A127" t="s">
        <v>21</v>
      </c>
      <c r="M127" t="s">
        <v>21</v>
      </c>
    </row>
    <row r="128" spans="1:21" x14ac:dyDescent="0.35">
      <c r="A128" s="10"/>
      <c r="B128" s="10" t="s">
        <v>22</v>
      </c>
      <c r="C128" s="10" t="s">
        <v>23</v>
      </c>
      <c r="D128" s="10" t="s">
        <v>24</v>
      </c>
      <c r="E128" s="10" t="s">
        <v>25</v>
      </c>
      <c r="F128" s="10" t="s">
        <v>26</v>
      </c>
      <c r="M128" s="10"/>
      <c r="N128" s="10" t="s">
        <v>22</v>
      </c>
      <c r="O128" s="10" t="s">
        <v>23</v>
      </c>
      <c r="P128" s="10" t="s">
        <v>24</v>
      </c>
      <c r="Q128" s="10" t="s">
        <v>25</v>
      </c>
      <c r="R128" s="10" t="s">
        <v>26</v>
      </c>
    </row>
    <row r="129" spans="1:21" x14ac:dyDescent="0.35">
      <c r="A129" s="8" t="s">
        <v>27</v>
      </c>
      <c r="B129" s="8">
        <v>4</v>
      </c>
      <c r="C129" s="8">
        <v>1852.6197603946434</v>
      </c>
      <c r="D129" s="8">
        <v>463.15494009866086</v>
      </c>
      <c r="E129" s="8">
        <v>15.595229646691704</v>
      </c>
      <c r="F129" s="8">
        <v>1.2358822467903839E-7</v>
      </c>
      <c r="M129" s="8" t="s">
        <v>27</v>
      </c>
      <c r="N129" s="8">
        <v>4</v>
      </c>
      <c r="O129" s="8">
        <v>173.5296405919662</v>
      </c>
      <c r="P129" s="8">
        <v>43.38241014799155</v>
      </c>
      <c r="Q129" s="8">
        <v>2.4487462381113776</v>
      </c>
      <c r="R129" s="8">
        <v>6.2700559252717614E-2</v>
      </c>
    </row>
    <row r="130" spans="1:21" x14ac:dyDescent="0.35">
      <c r="A130" s="8" t="s">
        <v>28</v>
      </c>
      <c r="B130" s="8">
        <v>38</v>
      </c>
      <c r="C130" s="8">
        <v>1128.5430303030303</v>
      </c>
      <c r="D130" s="8">
        <v>29.698500797448165</v>
      </c>
      <c r="E130" s="8"/>
      <c r="F130" s="8"/>
      <c r="M130" s="8" t="s">
        <v>28</v>
      </c>
      <c r="N130" s="8">
        <v>38</v>
      </c>
      <c r="O130" s="8">
        <v>673.21454545454537</v>
      </c>
      <c r="P130" s="8">
        <v>17.716172248803826</v>
      </c>
      <c r="Q130" s="8"/>
      <c r="R130" s="8"/>
    </row>
    <row r="131" spans="1:21" ht="15" thickBot="1" x14ac:dyDescent="0.4">
      <c r="A131" s="9" t="s">
        <v>29</v>
      </c>
      <c r="B131" s="9">
        <v>42</v>
      </c>
      <c r="C131" s="9">
        <v>2981.1627906976737</v>
      </c>
      <c r="D131" s="9"/>
      <c r="E131" s="9"/>
      <c r="F131" s="9"/>
      <c r="M131" s="9" t="s">
        <v>29</v>
      </c>
      <c r="N131" s="9">
        <v>42</v>
      </c>
      <c r="O131" s="9">
        <v>846.74418604651157</v>
      </c>
      <c r="P131" s="9"/>
      <c r="Q131" s="9"/>
      <c r="R131" s="9"/>
    </row>
    <row r="132" spans="1:21" ht="15" thickBot="1" x14ac:dyDescent="0.4"/>
    <row r="133" spans="1:21" x14ac:dyDescent="0.35">
      <c r="A133" s="10"/>
      <c r="B133" s="10" t="s">
        <v>30</v>
      </c>
      <c r="C133" s="10" t="s">
        <v>19</v>
      </c>
      <c r="D133" s="10" t="s">
        <v>31</v>
      </c>
      <c r="E133" s="10" t="s">
        <v>32</v>
      </c>
      <c r="F133" s="10" t="s">
        <v>33</v>
      </c>
      <c r="G133" s="10" t="s">
        <v>34</v>
      </c>
      <c r="H133" s="10" t="s">
        <v>35</v>
      </c>
      <c r="I133" s="10" t="s">
        <v>36</v>
      </c>
      <c r="M133" s="10"/>
      <c r="N133" s="10" t="s">
        <v>30</v>
      </c>
      <c r="O133" s="10" t="s">
        <v>19</v>
      </c>
      <c r="P133" s="10" t="s">
        <v>31</v>
      </c>
      <c r="Q133" s="10" t="s">
        <v>32</v>
      </c>
      <c r="R133" s="10" t="s">
        <v>33</v>
      </c>
      <c r="S133" s="10" t="s">
        <v>34</v>
      </c>
      <c r="T133" s="10" t="s">
        <v>35</v>
      </c>
      <c r="U133" s="10" t="s">
        <v>36</v>
      </c>
    </row>
    <row r="134" spans="1:21" x14ac:dyDescent="0.35">
      <c r="A134" s="8" t="s">
        <v>37</v>
      </c>
      <c r="B134" s="8">
        <v>64.213333333333324</v>
      </c>
      <c r="C134" s="8">
        <v>2.2688631819094653</v>
      </c>
      <c r="D134" s="8">
        <v>28.301985701619813</v>
      </c>
      <c r="E134" s="8">
        <v>3.8293932438546668E-27</v>
      </c>
      <c r="F134" s="8">
        <v>59.62025994916106</v>
      </c>
      <c r="G134" s="8">
        <v>68.806406717505581</v>
      </c>
      <c r="H134" s="8">
        <v>59.62025994916106</v>
      </c>
      <c r="I134" s="8">
        <v>68.806406717505581</v>
      </c>
      <c r="M134" s="8" t="s">
        <v>37</v>
      </c>
      <c r="N134" s="8">
        <v>55.160000000000004</v>
      </c>
      <c r="O134" s="8">
        <v>1.7523707341178296</v>
      </c>
      <c r="P134" s="8">
        <v>31.477357459846186</v>
      </c>
      <c r="Q134" s="8">
        <v>7.9132637031551222E-29</v>
      </c>
      <c r="R134" s="8">
        <v>51.612510912841735</v>
      </c>
      <c r="S134" s="8">
        <v>58.707489087158272</v>
      </c>
      <c r="T134" s="8">
        <v>51.612510912841735</v>
      </c>
      <c r="U134" s="8">
        <v>58.707489087158272</v>
      </c>
    </row>
    <row r="135" spans="1:21" x14ac:dyDescent="0.35">
      <c r="A135" s="8" t="s">
        <v>4</v>
      </c>
      <c r="B135" s="8">
        <v>0.52666666666666673</v>
      </c>
      <c r="C135" s="8">
        <v>6.7080346213315017E-2</v>
      </c>
      <c r="D135" s="8">
        <v>7.8512812827749956</v>
      </c>
      <c r="E135" s="8">
        <v>1.7882949160801053E-9</v>
      </c>
      <c r="F135" s="8">
        <v>0.39086960527923736</v>
      </c>
      <c r="G135" s="8">
        <v>0.66246372805409615</v>
      </c>
      <c r="H135" s="8">
        <v>0.39086960527923736</v>
      </c>
      <c r="I135" s="8">
        <v>0.66246372805409615</v>
      </c>
      <c r="M135" s="8" t="s">
        <v>4</v>
      </c>
      <c r="N135" s="8">
        <v>0.15636363636363632</v>
      </c>
      <c r="O135" s="8">
        <v>5.1809926872618095E-2</v>
      </c>
      <c r="P135" s="8">
        <v>3.0180246489843161</v>
      </c>
      <c r="Q135" s="8">
        <v>4.5249702053625218E-3</v>
      </c>
      <c r="R135" s="8">
        <v>5.1479922770002282E-2</v>
      </c>
      <c r="S135" s="8">
        <v>0.26124734995727034</v>
      </c>
      <c r="T135" s="8">
        <v>5.1479922770002282E-2</v>
      </c>
      <c r="U135" s="8">
        <v>0.26124734995727034</v>
      </c>
    </row>
    <row r="136" spans="1:21" x14ac:dyDescent="0.35">
      <c r="A136" s="8" t="s">
        <v>5</v>
      </c>
      <c r="B136" s="8">
        <v>-0.54606060606060691</v>
      </c>
      <c r="C136" s="8">
        <v>2.3820607803857232</v>
      </c>
      <c r="D136" s="8">
        <v>-0.22923873754899915</v>
      </c>
      <c r="E136" s="8">
        <v>0.81991274013962046</v>
      </c>
      <c r="F136" s="8">
        <v>-5.3682905479570584</v>
      </c>
      <c r="G136" s="8">
        <v>4.2761693358358448</v>
      </c>
      <c r="H136" s="8">
        <v>-5.3682905479570584</v>
      </c>
      <c r="I136" s="8">
        <v>4.2761693358358448</v>
      </c>
      <c r="M136" s="8" t="s">
        <v>5</v>
      </c>
      <c r="N136" s="8">
        <v>1.1018181818181823</v>
      </c>
      <c r="O136" s="8">
        <v>1.8397996105365797</v>
      </c>
      <c r="P136" s="8">
        <v>0.59887945160333833</v>
      </c>
      <c r="Q136" s="8">
        <v>0.55280695888032039</v>
      </c>
      <c r="R136" s="8">
        <v>-2.6226614125195855</v>
      </c>
      <c r="S136" s="8">
        <v>4.8262977761559496</v>
      </c>
      <c r="T136" s="8">
        <v>-2.6226614125195855</v>
      </c>
      <c r="U136" s="8">
        <v>4.8262977761559496</v>
      </c>
    </row>
    <row r="137" spans="1:21" x14ac:dyDescent="0.35">
      <c r="A137" s="8" t="s">
        <v>6</v>
      </c>
      <c r="B137" s="8">
        <v>0.6545454545454541</v>
      </c>
      <c r="C137" s="8">
        <v>2.3811160804554956</v>
      </c>
      <c r="D137" s="8">
        <v>0.27489019116625463</v>
      </c>
      <c r="E137" s="8">
        <v>0.78488970466685004</v>
      </c>
      <c r="F137" s="8">
        <v>-4.1657720423255959</v>
      </c>
      <c r="G137" s="8">
        <v>5.4748629514165046</v>
      </c>
      <c r="H137" s="8">
        <v>-4.1657720423255959</v>
      </c>
      <c r="I137" s="8">
        <v>5.4748629514165046</v>
      </c>
      <c r="M137" s="8" t="s">
        <v>6</v>
      </c>
      <c r="N137" s="8">
        <v>1.4909090909090914</v>
      </c>
      <c r="O137" s="8">
        <v>1.8390699656097924</v>
      </c>
      <c r="P137" s="8">
        <v>0.81068644412054269</v>
      </c>
      <c r="Q137" s="8">
        <v>0.4225941777348301</v>
      </c>
      <c r="R137" s="8">
        <v>-2.23209341449716</v>
      </c>
      <c r="S137" s="8">
        <v>5.2139115963153433</v>
      </c>
      <c r="T137" s="8">
        <v>-2.23209341449716</v>
      </c>
      <c r="U137" s="8">
        <v>5.2139115963153433</v>
      </c>
    </row>
    <row r="138" spans="1:21" ht="15" thickBot="1" x14ac:dyDescent="0.4">
      <c r="A138" s="9" t="s">
        <v>7</v>
      </c>
      <c r="B138" s="9">
        <v>0.12787878787878726</v>
      </c>
      <c r="C138" s="9">
        <v>2.3820607803857228</v>
      </c>
      <c r="D138" s="9">
        <v>5.3684099470409009E-2</v>
      </c>
      <c r="E138" s="9">
        <v>0.95746809692844193</v>
      </c>
      <c r="F138" s="9">
        <v>-4.6943511540176637</v>
      </c>
      <c r="G138" s="9">
        <v>4.9501087297752377</v>
      </c>
      <c r="H138" s="9">
        <v>-4.6943511540176637</v>
      </c>
      <c r="I138" s="9">
        <v>4.9501087297752377</v>
      </c>
      <c r="M138" s="9" t="s">
        <v>7</v>
      </c>
      <c r="N138" s="9">
        <v>0.88000000000000012</v>
      </c>
      <c r="O138" s="9">
        <v>1.8397996105365793</v>
      </c>
      <c r="P138" s="9">
        <v>0.47831296134656059</v>
      </c>
      <c r="Q138" s="9">
        <v>0.6351679620718591</v>
      </c>
      <c r="R138" s="9">
        <v>-2.8444795943377663</v>
      </c>
      <c r="S138" s="9">
        <v>4.604479594337767</v>
      </c>
      <c r="T138" s="9">
        <v>-2.8444795943377663</v>
      </c>
      <c r="U138" s="9">
        <v>4.604479594337767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8"/>
  <sheetViews>
    <sheetView topLeftCell="O52" workbookViewId="0">
      <selection activeCell="J3" sqref="J3"/>
    </sheetView>
  </sheetViews>
  <sheetFormatPr defaultRowHeight="14.5" x14ac:dyDescent="0.35"/>
  <sheetData>
    <row r="1" spans="1:22" x14ac:dyDescent="0.35">
      <c r="A1" t="s">
        <v>0</v>
      </c>
    </row>
    <row r="2" spans="1:22" x14ac:dyDescent="0.35">
      <c r="A2" t="s">
        <v>38</v>
      </c>
    </row>
    <row r="3" spans="1:22" x14ac:dyDescent="0.3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x14ac:dyDescent="0.35">
      <c r="F4" s="1"/>
      <c r="G4" s="1"/>
      <c r="K4" s="2" t="s">
        <v>1</v>
      </c>
      <c r="L4" s="2"/>
      <c r="M4" s="2" t="s">
        <v>2</v>
      </c>
      <c r="N4" s="2"/>
      <c r="R4" s="1"/>
      <c r="S4" s="1"/>
      <c r="T4" s="1"/>
      <c r="U4" s="1"/>
    </row>
    <row r="5" spans="1:22" x14ac:dyDescent="0.35">
      <c r="A5" t="s">
        <v>4</v>
      </c>
      <c r="B5" t="s">
        <v>5</v>
      </c>
      <c r="C5" t="s">
        <v>6</v>
      </c>
      <c r="D5" t="s">
        <v>7</v>
      </c>
      <c r="E5" t="s">
        <v>8</v>
      </c>
      <c r="F5" s="1"/>
      <c r="G5" s="1"/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</v>
      </c>
      <c r="P5" s="1" t="s">
        <v>2</v>
      </c>
      <c r="Q5" s="1" t="s">
        <v>3</v>
      </c>
      <c r="R5" s="1" t="s">
        <v>49</v>
      </c>
      <c r="S5" s="1"/>
      <c r="T5" s="1" t="s">
        <v>50</v>
      </c>
      <c r="U5" s="1"/>
      <c r="V5">
        <f>AVERAGE(R6:R48)</f>
        <v>574.58723323095921</v>
      </c>
    </row>
    <row r="6" spans="1:22" x14ac:dyDescent="0.35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 s="1">
        <v>64</v>
      </c>
      <c r="I6" s="4">
        <v>57</v>
      </c>
      <c r="J6" s="1">
        <f>H6-I6</f>
        <v>7</v>
      </c>
      <c r="K6" s="1">
        <v>27958</v>
      </c>
      <c r="L6" s="1">
        <v>6899</v>
      </c>
      <c r="M6" s="1">
        <v>25724</v>
      </c>
      <c r="N6" s="1">
        <v>6782</v>
      </c>
      <c r="O6" s="1">
        <f t="shared" ref="O6:O69" si="0">K6+L6</f>
        <v>34857</v>
      </c>
      <c r="P6" s="1">
        <f>M6+N6</f>
        <v>32506</v>
      </c>
      <c r="Q6" s="1">
        <v>350304</v>
      </c>
      <c r="R6" s="1">
        <f>P6/I6</f>
        <v>570.28070175438597</v>
      </c>
      <c r="S6" s="1"/>
      <c r="T6" s="3"/>
      <c r="U6" s="3"/>
    </row>
    <row r="7" spans="1:22" x14ac:dyDescent="0.35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 s="1">
        <v>64</v>
      </c>
      <c r="I7" s="1">
        <v>53</v>
      </c>
      <c r="J7" s="1">
        <f t="shared" ref="J7:J70" si="1">H7-I7</f>
        <v>11</v>
      </c>
      <c r="K7" s="1">
        <v>25770</v>
      </c>
      <c r="L7" s="1">
        <v>5853</v>
      </c>
      <c r="M7" s="1">
        <v>18670</v>
      </c>
      <c r="N7" s="1">
        <v>4699</v>
      </c>
      <c r="O7" s="1">
        <f t="shared" si="0"/>
        <v>31623</v>
      </c>
      <c r="P7" s="1">
        <f t="shared" ref="P7:P48" si="2">M7+N7</f>
        <v>23369</v>
      </c>
      <c r="Q7" s="1">
        <v>358558</v>
      </c>
      <c r="R7" s="1">
        <f t="shared" ref="R7:R48" si="3">P7/I7</f>
        <v>440.92452830188677</v>
      </c>
      <c r="S7" s="1"/>
      <c r="T7" s="3"/>
      <c r="U7" s="3"/>
    </row>
    <row r="8" spans="1:22" x14ac:dyDescent="0.35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 s="1">
        <v>64</v>
      </c>
      <c r="I8" s="1">
        <v>61</v>
      </c>
      <c r="J8" s="1">
        <f t="shared" si="1"/>
        <v>3</v>
      </c>
      <c r="K8" s="1">
        <v>27305</v>
      </c>
      <c r="L8" s="1">
        <v>6329</v>
      </c>
      <c r="M8" s="1">
        <v>25108</v>
      </c>
      <c r="N8" s="1">
        <v>7386</v>
      </c>
      <c r="O8" s="1">
        <f t="shared" si="0"/>
        <v>33634</v>
      </c>
      <c r="P8" s="1">
        <f t="shared" si="2"/>
        <v>32494</v>
      </c>
      <c r="Q8" s="1">
        <v>359698</v>
      </c>
      <c r="R8" s="1">
        <f t="shared" si="3"/>
        <v>532.68852459016398</v>
      </c>
      <c r="S8" s="1"/>
      <c r="T8" s="3"/>
      <c r="U8" s="3"/>
    </row>
    <row r="9" spans="1:22" x14ac:dyDescent="0.35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 s="1">
        <v>64</v>
      </c>
      <c r="I9" s="4">
        <v>60</v>
      </c>
      <c r="J9" s="1">
        <f t="shared" si="1"/>
        <v>4</v>
      </c>
      <c r="K9" s="1">
        <v>25111</v>
      </c>
      <c r="L9" s="1">
        <v>5961</v>
      </c>
      <c r="M9" s="1">
        <v>21924</v>
      </c>
      <c r="N9" s="1">
        <v>5896</v>
      </c>
      <c r="O9" s="1">
        <f t="shared" si="0"/>
        <v>31072</v>
      </c>
      <c r="P9" s="1">
        <f t="shared" si="2"/>
        <v>27820</v>
      </c>
      <c r="Q9" s="1">
        <v>362950</v>
      </c>
      <c r="R9" s="1">
        <f t="shared" si="3"/>
        <v>463.66666666666669</v>
      </c>
      <c r="S9" s="1"/>
      <c r="T9" s="3"/>
      <c r="U9" s="3"/>
    </row>
    <row r="10" spans="1:22" x14ac:dyDescent="0.35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 s="1">
        <v>64</v>
      </c>
      <c r="I10" s="4">
        <v>56</v>
      </c>
      <c r="J10" s="1">
        <f t="shared" si="1"/>
        <v>8</v>
      </c>
      <c r="K10" s="1">
        <v>28120</v>
      </c>
      <c r="L10" s="1">
        <v>5940</v>
      </c>
      <c r="M10" s="1">
        <v>25531</v>
      </c>
      <c r="N10" s="1">
        <v>4984</v>
      </c>
      <c r="O10" s="1">
        <f t="shared" si="0"/>
        <v>34060</v>
      </c>
      <c r="P10" s="1">
        <f t="shared" si="2"/>
        <v>30515</v>
      </c>
      <c r="Q10" s="1">
        <v>366495</v>
      </c>
      <c r="R10" s="1">
        <f t="shared" si="3"/>
        <v>544.91071428571433</v>
      </c>
      <c r="S10" s="1"/>
      <c r="T10" s="3"/>
      <c r="U10" s="3"/>
    </row>
    <row r="11" spans="1:22" x14ac:dyDescent="0.35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 s="1">
        <v>64</v>
      </c>
      <c r="I11" s="4">
        <v>53</v>
      </c>
      <c r="J11" s="1">
        <f t="shared" si="1"/>
        <v>11</v>
      </c>
      <c r="K11" s="1">
        <v>25591</v>
      </c>
      <c r="L11" s="1">
        <v>5555</v>
      </c>
      <c r="M11" s="1">
        <v>23462</v>
      </c>
      <c r="N11" s="1">
        <v>4802</v>
      </c>
      <c r="O11" s="1">
        <f t="shared" si="0"/>
        <v>31146</v>
      </c>
      <c r="P11" s="1">
        <f t="shared" si="2"/>
        <v>28264</v>
      </c>
      <c r="Q11" s="1">
        <v>369377</v>
      </c>
      <c r="R11" s="1">
        <f t="shared" si="3"/>
        <v>533.28301886792451</v>
      </c>
      <c r="S11" s="1"/>
      <c r="T11" s="3"/>
      <c r="U11" s="3"/>
    </row>
    <row r="12" spans="1:22" x14ac:dyDescent="0.35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 s="1">
        <v>64</v>
      </c>
      <c r="I12" s="4">
        <v>53</v>
      </c>
      <c r="J12">
        <f t="shared" si="1"/>
        <v>11</v>
      </c>
      <c r="K12">
        <v>32847</v>
      </c>
      <c r="L12">
        <v>6475</v>
      </c>
      <c r="M12">
        <v>34948</v>
      </c>
      <c r="N12">
        <v>6439</v>
      </c>
      <c r="O12">
        <f t="shared" si="0"/>
        <v>39322</v>
      </c>
      <c r="P12">
        <f t="shared" si="2"/>
        <v>41387</v>
      </c>
      <c r="Q12">
        <v>367409</v>
      </c>
      <c r="R12" s="1">
        <f t="shared" si="3"/>
        <v>780.88679245283015</v>
      </c>
      <c r="S12" s="1"/>
      <c r="T12" s="3"/>
      <c r="U12" s="3"/>
    </row>
    <row r="13" spans="1:22" x14ac:dyDescent="0.35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 s="1">
        <v>75</v>
      </c>
      <c r="I13" s="4">
        <v>51</v>
      </c>
      <c r="J13">
        <f t="shared" si="1"/>
        <v>24</v>
      </c>
      <c r="K13">
        <v>28907</v>
      </c>
      <c r="L13">
        <v>5896</v>
      </c>
      <c r="M13">
        <v>27487</v>
      </c>
      <c r="N13">
        <v>4748</v>
      </c>
      <c r="O13">
        <f t="shared" si="0"/>
        <v>34803</v>
      </c>
      <c r="P13">
        <f t="shared" si="2"/>
        <v>32235</v>
      </c>
      <c r="Q13">
        <v>369977</v>
      </c>
      <c r="R13" s="1">
        <f t="shared" si="3"/>
        <v>632.05882352941171</v>
      </c>
      <c r="T13" s="5"/>
      <c r="U13" s="5"/>
    </row>
    <row r="14" spans="1:22" x14ac:dyDescent="0.35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 s="1">
        <v>75</v>
      </c>
      <c r="I14" s="4">
        <v>51</v>
      </c>
      <c r="J14">
        <f t="shared" si="1"/>
        <v>24</v>
      </c>
      <c r="K14">
        <v>31192</v>
      </c>
      <c r="L14">
        <v>6285</v>
      </c>
      <c r="M14">
        <v>39116</v>
      </c>
      <c r="N14">
        <v>5600</v>
      </c>
      <c r="O14">
        <f t="shared" si="0"/>
        <v>37477</v>
      </c>
      <c r="P14">
        <f t="shared" si="2"/>
        <v>44716</v>
      </c>
      <c r="Q14">
        <v>362738</v>
      </c>
      <c r="R14" s="1">
        <f t="shared" si="3"/>
        <v>876.78431372549016</v>
      </c>
      <c r="T14" s="5"/>
      <c r="U14" s="5"/>
    </row>
    <row r="15" spans="1:22" x14ac:dyDescent="0.35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 s="1">
        <v>75</v>
      </c>
      <c r="I15" s="4">
        <v>60</v>
      </c>
      <c r="J15">
        <f t="shared" si="1"/>
        <v>15</v>
      </c>
      <c r="K15">
        <v>26447</v>
      </c>
      <c r="L15">
        <v>6123</v>
      </c>
      <c r="M15">
        <v>28476</v>
      </c>
      <c r="N15">
        <v>5789</v>
      </c>
      <c r="O15">
        <f t="shared" si="0"/>
        <v>32570</v>
      </c>
      <c r="P15">
        <f t="shared" si="2"/>
        <v>34265</v>
      </c>
      <c r="Q15">
        <v>361043</v>
      </c>
      <c r="R15" s="1">
        <f t="shared" si="3"/>
        <v>571.08333333333337</v>
      </c>
      <c r="T15" s="5"/>
      <c r="U15" s="5"/>
    </row>
    <row r="16" spans="1:22" x14ac:dyDescent="0.35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 s="1">
        <v>75</v>
      </c>
      <c r="I16" s="4">
        <v>62</v>
      </c>
      <c r="J16">
        <f t="shared" si="1"/>
        <v>13</v>
      </c>
      <c r="K16">
        <v>30468</v>
      </c>
      <c r="L16">
        <v>7506</v>
      </c>
      <c r="M16">
        <v>52524</v>
      </c>
      <c r="N16">
        <v>8551</v>
      </c>
      <c r="O16">
        <f t="shared" si="0"/>
        <v>37974</v>
      </c>
      <c r="P16">
        <f t="shared" si="2"/>
        <v>61075</v>
      </c>
      <c r="Q16">
        <v>337942</v>
      </c>
      <c r="R16" s="1">
        <f t="shared" si="3"/>
        <v>985.08064516129036</v>
      </c>
      <c r="T16" s="5"/>
      <c r="U16" s="5"/>
    </row>
    <row r="17" spans="1:21" x14ac:dyDescent="0.35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 s="1">
        <v>75</v>
      </c>
      <c r="I17" s="4">
        <v>59</v>
      </c>
      <c r="J17">
        <f t="shared" si="1"/>
        <v>16</v>
      </c>
      <c r="K17">
        <v>23283</v>
      </c>
      <c r="L17">
        <v>6353</v>
      </c>
      <c r="M17">
        <v>25653</v>
      </c>
      <c r="N17">
        <v>5845</v>
      </c>
      <c r="O17">
        <f t="shared" si="0"/>
        <v>29636</v>
      </c>
      <c r="P17">
        <f t="shared" si="2"/>
        <v>31498</v>
      </c>
      <c r="Q17">
        <v>336080</v>
      </c>
      <c r="R17" s="1">
        <f t="shared" si="3"/>
        <v>533.86440677966107</v>
      </c>
      <c r="T17" s="5"/>
      <c r="U17" s="5"/>
    </row>
    <row r="18" spans="1:21" x14ac:dyDescent="0.35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 s="1">
        <v>75</v>
      </c>
      <c r="I18" s="4">
        <v>67</v>
      </c>
      <c r="J18">
        <f t="shared" si="1"/>
        <v>8</v>
      </c>
      <c r="K18">
        <v>32038</v>
      </c>
      <c r="L18">
        <v>7355</v>
      </c>
      <c r="M18">
        <v>28623</v>
      </c>
      <c r="N18">
        <v>6929</v>
      </c>
      <c r="O18">
        <f t="shared" si="0"/>
        <v>39393</v>
      </c>
      <c r="P18">
        <f t="shared" si="2"/>
        <v>35552</v>
      </c>
      <c r="Q18">
        <v>339921</v>
      </c>
      <c r="R18" s="1">
        <f t="shared" si="3"/>
        <v>530.62686567164178</v>
      </c>
      <c r="T18" s="5"/>
      <c r="U18" s="5"/>
    </row>
    <row r="19" spans="1:21" x14ac:dyDescent="0.35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 s="1">
        <v>75</v>
      </c>
      <c r="I19" s="4">
        <v>66</v>
      </c>
      <c r="J19">
        <f t="shared" si="1"/>
        <v>9</v>
      </c>
      <c r="K19">
        <v>24839</v>
      </c>
      <c r="L19">
        <v>6721</v>
      </c>
      <c r="M19">
        <v>25831</v>
      </c>
      <c r="N19">
        <v>5391</v>
      </c>
      <c r="O19">
        <f t="shared" si="0"/>
        <v>31560</v>
      </c>
      <c r="P19">
        <f t="shared" si="2"/>
        <v>31222</v>
      </c>
      <c r="Q19">
        <v>340259</v>
      </c>
      <c r="R19" s="1">
        <f t="shared" si="3"/>
        <v>473.06060606060606</v>
      </c>
      <c r="T19" s="5"/>
      <c r="U19" s="5"/>
    </row>
    <row r="20" spans="1:21" x14ac:dyDescent="0.35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 s="1">
        <v>75</v>
      </c>
      <c r="I20" s="4">
        <v>65</v>
      </c>
      <c r="J20">
        <f t="shared" si="1"/>
        <v>10</v>
      </c>
      <c r="K20">
        <v>34304</v>
      </c>
      <c r="L20">
        <v>7786</v>
      </c>
      <c r="M20">
        <v>38331</v>
      </c>
      <c r="N20">
        <v>7978</v>
      </c>
      <c r="O20">
        <f t="shared" si="0"/>
        <v>42090</v>
      </c>
      <c r="P20">
        <f t="shared" si="2"/>
        <v>46309</v>
      </c>
      <c r="Q20">
        <v>336040</v>
      </c>
      <c r="R20" s="1">
        <f t="shared" si="3"/>
        <v>712.44615384615383</v>
      </c>
      <c r="T20" s="5"/>
      <c r="U20" s="5"/>
    </row>
    <row r="21" spans="1:21" x14ac:dyDescent="0.35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 s="1">
        <v>75</v>
      </c>
      <c r="I21" s="4">
        <v>62</v>
      </c>
      <c r="J21">
        <f t="shared" si="1"/>
        <v>13</v>
      </c>
      <c r="K21">
        <v>28002</v>
      </c>
      <c r="L21">
        <v>6579</v>
      </c>
      <c r="M21">
        <v>26703</v>
      </c>
      <c r="N21">
        <v>5735</v>
      </c>
      <c r="O21">
        <f t="shared" si="0"/>
        <v>34581</v>
      </c>
      <c r="P21">
        <f t="shared" si="2"/>
        <v>32438</v>
      </c>
      <c r="Q21">
        <v>338183</v>
      </c>
      <c r="R21" s="1">
        <f t="shared" si="3"/>
        <v>523.19354838709683</v>
      </c>
      <c r="T21" s="5"/>
      <c r="U21" s="5"/>
    </row>
    <row r="22" spans="1:21" x14ac:dyDescent="0.35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>
        <v>75</v>
      </c>
      <c r="I22">
        <v>59</v>
      </c>
      <c r="J22">
        <f t="shared" si="1"/>
        <v>16</v>
      </c>
      <c r="K22">
        <v>32173</v>
      </c>
      <c r="L22">
        <v>8011</v>
      </c>
      <c r="M22">
        <v>29840</v>
      </c>
      <c r="N22">
        <v>7227</v>
      </c>
      <c r="O22">
        <f t="shared" si="0"/>
        <v>40184</v>
      </c>
      <c r="P22">
        <f t="shared" si="2"/>
        <v>37067</v>
      </c>
      <c r="Q22">
        <v>341300</v>
      </c>
      <c r="R22" s="1">
        <f t="shared" si="3"/>
        <v>628.25423728813564</v>
      </c>
      <c r="T22" s="5"/>
      <c r="U22" s="5"/>
    </row>
    <row r="23" spans="1:21" x14ac:dyDescent="0.35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>
        <v>75</v>
      </c>
      <c r="I23">
        <v>59</v>
      </c>
      <c r="J23">
        <f t="shared" si="1"/>
        <v>16</v>
      </c>
      <c r="K23" s="5">
        <v>27128</v>
      </c>
      <c r="L23" s="5">
        <v>6702</v>
      </c>
      <c r="M23">
        <v>25356</v>
      </c>
      <c r="N23">
        <v>5297</v>
      </c>
      <c r="O23">
        <f t="shared" si="0"/>
        <v>33830</v>
      </c>
      <c r="P23">
        <f t="shared" si="2"/>
        <v>30653</v>
      </c>
      <c r="Q23">
        <v>344477</v>
      </c>
      <c r="R23" s="1">
        <f t="shared" si="3"/>
        <v>519.54237288135596</v>
      </c>
      <c r="T23" s="5"/>
      <c r="U23" s="5"/>
    </row>
    <row r="24" spans="1:21" x14ac:dyDescent="0.35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>
        <v>75</v>
      </c>
      <c r="I24">
        <v>56</v>
      </c>
      <c r="J24">
        <f t="shared" si="1"/>
        <v>19</v>
      </c>
      <c r="K24" s="5">
        <v>33055</v>
      </c>
      <c r="L24" s="5">
        <v>7428</v>
      </c>
      <c r="M24">
        <v>30035</v>
      </c>
      <c r="N24">
        <v>7307</v>
      </c>
      <c r="O24">
        <f t="shared" si="0"/>
        <v>40483</v>
      </c>
      <c r="P24">
        <f t="shared" si="2"/>
        <v>37342</v>
      </c>
      <c r="Q24">
        <v>347618</v>
      </c>
      <c r="R24" s="1">
        <f t="shared" si="3"/>
        <v>666.82142857142856</v>
      </c>
      <c r="T24" s="5"/>
      <c r="U24" s="5"/>
    </row>
    <row r="25" spans="1:21" x14ac:dyDescent="0.35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>
        <v>75</v>
      </c>
      <c r="I25">
        <v>56</v>
      </c>
      <c r="J25">
        <f t="shared" si="1"/>
        <v>19</v>
      </c>
      <c r="K25" s="5">
        <v>28691</v>
      </c>
      <c r="L25" s="5">
        <v>6839</v>
      </c>
      <c r="M25">
        <v>25833</v>
      </c>
      <c r="N25">
        <v>6018</v>
      </c>
      <c r="O25">
        <f t="shared" si="0"/>
        <v>35530</v>
      </c>
      <c r="P25">
        <f t="shared" si="2"/>
        <v>31851</v>
      </c>
      <c r="Q25">
        <v>351297</v>
      </c>
      <c r="R25" s="1">
        <f t="shared" si="3"/>
        <v>568.76785714285711</v>
      </c>
      <c r="T25" s="5"/>
      <c r="U25" s="5"/>
    </row>
    <row r="26" spans="1:21" x14ac:dyDescent="0.35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>
        <v>75</v>
      </c>
      <c r="I26">
        <v>56</v>
      </c>
      <c r="J26">
        <f t="shared" si="1"/>
        <v>19</v>
      </c>
      <c r="K26" s="5">
        <v>31265</v>
      </c>
      <c r="L26" s="5">
        <v>7424</v>
      </c>
      <c r="M26">
        <v>28754</v>
      </c>
      <c r="N26">
        <v>7578</v>
      </c>
      <c r="O26">
        <f t="shared" si="0"/>
        <v>38689</v>
      </c>
      <c r="P26">
        <f t="shared" si="2"/>
        <v>36332</v>
      </c>
      <c r="Q26">
        <v>353654</v>
      </c>
      <c r="R26" s="1">
        <f t="shared" si="3"/>
        <v>648.78571428571433</v>
      </c>
      <c r="T26" s="5"/>
      <c r="U26" s="5"/>
    </row>
    <row r="27" spans="1:21" x14ac:dyDescent="0.35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>
        <v>75</v>
      </c>
      <c r="I27">
        <v>61</v>
      </c>
      <c r="J27">
        <f t="shared" si="1"/>
        <v>14</v>
      </c>
      <c r="K27" s="5">
        <v>24557</v>
      </c>
      <c r="L27" s="5">
        <v>7131</v>
      </c>
      <c r="M27">
        <v>22873</v>
      </c>
      <c r="N27">
        <v>6492</v>
      </c>
      <c r="O27">
        <f t="shared" si="0"/>
        <v>31688</v>
      </c>
      <c r="P27">
        <f t="shared" si="2"/>
        <v>29365</v>
      </c>
      <c r="Q27">
        <v>355977</v>
      </c>
      <c r="R27" s="1">
        <f t="shared" si="3"/>
        <v>481.39344262295083</v>
      </c>
      <c r="T27" s="5"/>
      <c r="U27" s="5"/>
    </row>
    <row r="28" spans="1:21" x14ac:dyDescent="0.35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>
        <v>75</v>
      </c>
      <c r="I28">
        <v>60</v>
      </c>
      <c r="J28">
        <f t="shared" si="1"/>
        <v>15</v>
      </c>
      <c r="K28" s="5">
        <v>32168</v>
      </c>
      <c r="L28" s="5">
        <v>8722</v>
      </c>
      <c r="M28">
        <v>31225</v>
      </c>
      <c r="N28">
        <v>8935</v>
      </c>
      <c r="O28">
        <f t="shared" si="0"/>
        <v>40890</v>
      </c>
      <c r="P28">
        <f t="shared" si="2"/>
        <v>40160</v>
      </c>
      <c r="Q28">
        <v>356707</v>
      </c>
      <c r="R28" s="1">
        <f t="shared" si="3"/>
        <v>669.33333333333337</v>
      </c>
      <c r="T28" s="5"/>
      <c r="U28" s="5"/>
    </row>
    <row r="29" spans="1:21" x14ac:dyDescent="0.35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>
        <v>75</v>
      </c>
      <c r="I29">
        <v>59</v>
      </c>
      <c r="J29">
        <f t="shared" si="1"/>
        <v>16</v>
      </c>
      <c r="K29" s="5">
        <v>28529</v>
      </c>
      <c r="L29" s="5">
        <v>7302</v>
      </c>
      <c r="M29">
        <v>22471</v>
      </c>
      <c r="N29">
        <v>7182</v>
      </c>
      <c r="O29">
        <f t="shared" si="0"/>
        <v>35831</v>
      </c>
      <c r="P29">
        <f t="shared" si="2"/>
        <v>29653</v>
      </c>
      <c r="Q29">
        <v>362885</v>
      </c>
      <c r="R29" s="1">
        <f t="shared" si="3"/>
        <v>502.59322033898303</v>
      </c>
      <c r="T29" s="5"/>
      <c r="U29" s="5"/>
    </row>
    <row r="30" spans="1:21" x14ac:dyDescent="0.35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>
        <v>75</v>
      </c>
      <c r="I30">
        <v>60</v>
      </c>
      <c r="J30">
        <f t="shared" si="1"/>
        <v>15</v>
      </c>
      <c r="K30" s="5">
        <v>31076</v>
      </c>
      <c r="L30" s="5">
        <v>8810</v>
      </c>
      <c r="M30">
        <v>31981</v>
      </c>
      <c r="N30">
        <v>7842</v>
      </c>
      <c r="O30">
        <f t="shared" si="0"/>
        <v>39886</v>
      </c>
      <c r="P30">
        <f t="shared" si="2"/>
        <v>39823</v>
      </c>
      <c r="Q30">
        <v>362948</v>
      </c>
      <c r="R30" s="1">
        <f t="shared" si="3"/>
        <v>663.7166666666667</v>
      </c>
      <c r="T30" s="5"/>
      <c r="U30" s="5"/>
    </row>
    <row r="31" spans="1:21" x14ac:dyDescent="0.35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>
        <v>75</v>
      </c>
      <c r="I31">
        <v>60</v>
      </c>
      <c r="J31">
        <f t="shared" si="1"/>
        <v>15</v>
      </c>
      <c r="K31">
        <v>26215</v>
      </c>
      <c r="L31">
        <v>8167</v>
      </c>
      <c r="M31">
        <v>23202</v>
      </c>
      <c r="N31">
        <v>7319</v>
      </c>
      <c r="O31">
        <f t="shared" si="0"/>
        <v>34382</v>
      </c>
      <c r="P31">
        <f t="shared" si="2"/>
        <v>30521</v>
      </c>
      <c r="Q31">
        <v>366809</v>
      </c>
      <c r="R31" s="1">
        <f t="shared" si="3"/>
        <v>508.68333333333334</v>
      </c>
      <c r="T31" s="5"/>
      <c r="U31" s="5"/>
    </row>
    <row r="32" spans="1:21" x14ac:dyDescent="0.35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>
        <v>75</v>
      </c>
      <c r="I32">
        <v>56</v>
      </c>
      <c r="J32">
        <f t="shared" si="1"/>
        <v>19</v>
      </c>
      <c r="K32">
        <v>36935</v>
      </c>
      <c r="L32">
        <v>8967</v>
      </c>
      <c r="M32">
        <v>31509</v>
      </c>
      <c r="N32">
        <v>8395</v>
      </c>
      <c r="O32">
        <f t="shared" si="0"/>
        <v>45902</v>
      </c>
      <c r="P32">
        <f t="shared" si="2"/>
        <v>39904</v>
      </c>
      <c r="Q32">
        <v>372807</v>
      </c>
      <c r="R32" s="1">
        <f t="shared" si="3"/>
        <v>712.57142857142856</v>
      </c>
      <c r="T32" s="5"/>
      <c r="U32" s="5"/>
    </row>
    <row r="33" spans="1:21" x14ac:dyDescent="0.35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>
        <v>75</v>
      </c>
      <c r="I33">
        <v>54</v>
      </c>
      <c r="J33">
        <f t="shared" si="1"/>
        <v>21</v>
      </c>
      <c r="K33">
        <v>25245</v>
      </c>
      <c r="L33">
        <v>7689</v>
      </c>
      <c r="M33">
        <v>56503</v>
      </c>
      <c r="N33">
        <v>7269</v>
      </c>
      <c r="O33">
        <f t="shared" si="0"/>
        <v>32934</v>
      </c>
      <c r="P33">
        <f t="shared" si="2"/>
        <v>63772</v>
      </c>
      <c r="Q33">
        <v>341969</v>
      </c>
      <c r="R33" s="1">
        <f t="shared" si="3"/>
        <v>1180.962962962963</v>
      </c>
      <c r="T33" s="5"/>
      <c r="U33" s="5"/>
    </row>
    <row r="34" spans="1:21" x14ac:dyDescent="0.35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>
        <v>75</v>
      </c>
      <c r="I34">
        <v>52</v>
      </c>
      <c r="J34">
        <f t="shared" si="1"/>
        <v>23</v>
      </c>
      <c r="K34">
        <v>29265</v>
      </c>
      <c r="L34">
        <v>9365</v>
      </c>
      <c r="M34">
        <v>30377</v>
      </c>
      <c r="N34">
        <v>9259</v>
      </c>
      <c r="O34">
        <f t="shared" si="0"/>
        <v>38630</v>
      </c>
      <c r="P34">
        <f t="shared" si="2"/>
        <v>39636</v>
      </c>
      <c r="Q34">
        <v>340963</v>
      </c>
      <c r="R34" s="1">
        <f t="shared" si="3"/>
        <v>762.23076923076928</v>
      </c>
      <c r="T34" s="5"/>
      <c r="U34" s="5"/>
    </row>
    <row r="35" spans="1:21" x14ac:dyDescent="0.35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>
        <v>75</v>
      </c>
      <c r="I35">
        <v>59</v>
      </c>
      <c r="J35">
        <f t="shared" si="1"/>
        <v>16</v>
      </c>
      <c r="K35">
        <v>26581</v>
      </c>
      <c r="L35">
        <v>8565</v>
      </c>
      <c r="M35">
        <v>20656</v>
      </c>
      <c r="N35">
        <v>7338</v>
      </c>
      <c r="O35">
        <f t="shared" si="0"/>
        <v>35146</v>
      </c>
      <c r="P35">
        <f t="shared" si="2"/>
        <v>27994</v>
      </c>
      <c r="Q35">
        <v>348115</v>
      </c>
      <c r="R35" s="1">
        <f t="shared" si="3"/>
        <v>474.47457627118644</v>
      </c>
      <c r="T35" s="5"/>
      <c r="U35" s="5"/>
    </row>
    <row r="36" spans="1:21" x14ac:dyDescent="0.35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>
        <v>75</v>
      </c>
      <c r="I36">
        <v>57</v>
      </c>
      <c r="J36">
        <f t="shared" si="1"/>
        <v>18</v>
      </c>
      <c r="K36">
        <v>31482</v>
      </c>
      <c r="L36">
        <v>10182</v>
      </c>
      <c r="M36">
        <v>32200</v>
      </c>
      <c r="N36">
        <v>11417</v>
      </c>
      <c r="O36">
        <f t="shared" si="0"/>
        <v>41664</v>
      </c>
      <c r="P36">
        <f t="shared" si="2"/>
        <v>43617</v>
      </c>
      <c r="Q36">
        <v>346162</v>
      </c>
      <c r="R36" s="1">
        <f t="shared" si="3"/>
        <v>765.21052631578948</v>
      </c>
      <c r="T36" s="5"/>
      <c r="U36" s="5"/>
    </row>
    <row r="37" spans="1:21" x14ac:dyDescent="0.35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>
        <v>75</v>
      </c>
      <c r="I37">
        <v>56</v>
      </c>
      <c r="J37">
        <f t="shared" si="1"/>
        <v>19</v>
      </c>
      <c r="K37">
        <v>25465</v>
      </c>
      <c r="L37">
        <v>8096</v>
      </c>
      <c r="M37">
        <v>22798</v>
      </c>
      <c r="N37">
        <v>7088</v>
      </c>
      <c r="O37">
        <f t="shared" si="0"/>
        <v>33561</v>
      </c>
      <c r="P37">
        <f t="shared" si="2"/>
        <v>29886</v>
      </c>
      <c r="Q37">
        <v>349837</v>
      </c>
      <c r="R37" s="1">
        <f t="shared" si="3"/>
        <v>533.67857142857144</v>
      </c>
      <c r="T37" s="5"/>
      <c r="U37" s="5"/>
    </row>
    <row r="38" spans="1:21" x14ac:dyDescent="0.35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>
        <v>75</v>
      </c>
      <c r="I38">
        <v>66</v>
      </c>
      <c r="J38">
        <f t="shared" si="1"/>
        <v>9</v>
      </c>
      <c r="K38">
        <v>29153</v>
      </c>
      <c r="L38">
        <v>8877</v>
      </c>
      <c r="M38">
        <v>26645</v>
      </c>
      <c r="N38">
        <v>7982</v>
      </c>
      <c r="O38">
        <f t="shared" si="0"/>
        <v>38030</v>
      </c>
      <c r="P38">
        <f t="shared" si="2"/>
        <v>34627</v>
      </c>
      <c r="Q38">
        <v>353240</v>
      </c>
      <c r="R38" s="1">
        <f t="shared" si="3"/>
        <v>524.65151515151513</v>
      </c>
      <c r="T38" s="5"/>
      <c r="U38" s="5"/>
    </row>
    <row r="39" spans="1:21" x14ac:dyDescent="0.35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>
        <v>75</v>
      </c>
      <c r="I39">
        <v>65</v>
      </c>
      <c r="J39">
        <f t="shared" si="1"/>
        <v>10</v>
      </c>
      <c r="K39">
        <v>23000</v>
      </c>
      <c r="L39">
        <v>7874</v>
      </c>
      <c r="M39">
        <v>20263</v>
      </c>
      <c r="N39">
        <v>5885</v>
      </c>
      <c r="O39">
        <f t="shared" si="0"/>
        <v>30874</v>
      </c>
      <c r="P39">
        <f t="shared" si="2"/>
        <v>26148</v>
      </c>
      <c r="Q39">
        <v>357966</v>
      </c>
      <c r="R39" s="1">
        <f t="shared" si="3"/>
        <v>402.27692307692308</v>
      </c>
      <c r="T39" s="5"/>
      <c r="U39" s="5"/>
    </row>
    <row r="40" spans="1:21" x14ac:dyDescent="0.35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>
        <v>75</v>
      </c>
      <c r="I40">
        <v>65</v>
      </c>
      <c r="J40">
        <f t="shared" si="1"/>
        <v>10</v>
      </c>
      <c r="K40">
        <v>31034</v>
      </c>
      <c r="L40">
        <v>9575</v>
      </c>
      <c r="M40">
        <v>29695</v>
      </c>
      <c r="N40">
        <v>9308</v>
      </c>
      <c r="O40">
        <f t="shared" si="0"/>
        <v>40609</v>
      </c>
      <c r="P40">
        <f t="shared" si="2"/>
        <v>39003</v>
      </c>
      <c r="Q40">
        <v>359572</v>
      </c>
      <c r="R40" s="1">
        <f t="shared" si="3"/>
        <v>600.04615384615386</v>
      </c>
      <c r="T40" s="5"/>
      <c r="U40" s="5"/>
    </row>
    <row r="41" spans="1:21" x14ac:dyDescent="0.35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>
        <v>75</v>
      </c>
      <c r="I41">
        <v>64</v>
      </c>
      <c r="J41">
        <f t="shared" si="1"/>
        <v>11</v>
      </c>
      <c r="K41">
        <v>27319</v>
      </c>
      <c r="L41">
        <v>8487</v>
      </c>
      <c r="M41">
        <v>23068</v>
      </c>
      <c r="N41">
        <v>7734</v>
      </c>
      <c r="O41">
        <f t="shared" si="0"/>
        <v>35806</v>
      </c>
      <c r="P41">
        <f t="shared" si="2"/>
        <v>30802</v>
      </c>
      <c r="Q41">
        <v>364576</v>
      </c>
      <c r="R41" s="1">
        <f t="shared" si="3"/>
        <v>481.28125</v>
      </c>
      <c r="T41" s="5"/>
      <c r="U41" s="5"/>
    </row>
    <row r="42" spans="1:21" x14ac:dyDescent="0.35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>
        <v>75</v>
      </c>
      <c r="I42">
        <v>65</v>
      </c>
      <c r="J42">
        <f t="shared" si="1"/>
        <v>10</v>
      </c>
      <c r="K42">
        <v>31731</v>
      </c>
      <c r="L42">
        <v>9174</v>
      </c>
      <c r="M42">
        <v>28700</v>
      </c>
      <c r="N42">
        <v>8956</v>
      </c>
      <c r="O42">
        <f t="shared" si="0"/>
        <v>40905</v>
      </c>
      <c r="P42">
        <f t="shared" si="2"/>
        <v>37656</v>
      </c>
      <c r="Q42">
        <v>367825</v>
      </c>
      <c r="R42" s="1">
        <f t="shared" si="3"/>
        <v>579.32307692307688</v>
      </c>
      <c r="T42" s="5"/>
      <c r="U42" s="5"/>
    </row>
    <row r="43" spans="1:21" x14ac:dyDescent="0.35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>
        <v>94</v>
      </c>
      <c r="I43">
        <v>61</v>
      </c>
      <c r="J43">
        <f t="shared" si="1"/>
        <v>33</v>
      </c>
      <c r="K43">
        <v>23000</v>
      </c>
      <c r="L43">
        <v>7874</v>
      </c>
      <c r="M43">
        <v>20263</v>
      </c>
      <c r="N43">
        <v>5885</v>
      </c>
      <c r="O43">
        <f t="shared" si="0"/>
        <v>30874</v>
      </c>
      <c r="P43">
        <f t="shared" si="2"/>
        <v>26148</v>
      </c>
      <c r="Q43">
        <v>232263</v>
      </c>
      <c r="R43" s="1">
        <f t="shared" si="3"/>
        <v>428.65573770491801</v>
      </c>
      <c r="T43" s="5"/>
      <c r="U43" s="5"/>
    </row>
    <row r="44" spans="1:21" x14ac:dyDescent="0.35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>
        <v>94</v>
      </c>
      <c r="I44">
        <v>59</v>
      </c>
      <c r="J44">
        <f t="shared" si="1"/>
        <v>35</v>
      </c>
      <c r="K44">
        <v>19399</v>
      </c>
      <c r="L44">
        <v>6918</v>
      </c>
      <c r="M44">
        <v>18165</v>
      </c>
      <c r="N44">
        <v>6278</v>
      </c>
      <c r="O44">
        <f t="shared" si="0"/>
        <v>26317</v>
      </c>
      <c r="P44">
        <f t="shared" si="2"/>
        <v>24443</v>
      </c>
      <c r="Q44">
        <v>234137</v>
      </c>
      <c r="R44" s="1">
        <f t="shared" si="3"/>
        <v>414.28813559322032</v>
      </c>
      <c r="T44" s="5"/>
      <c r="U44" s="5"/>
    </row>
    <row r="45" spans="1:21" x14ac:dyDescent="0.35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>
        <v>94</v>
      </c>
      <c r="I45">
        <v>65</v>
      </c>
      <c r="J45">
        <f t="shared" si="1"/>
        <v>29</v>
      </c>
      <c r="K45">
        <v>16428</v>
      </c>
      <c r="L45">
        <v>5869</v>
      </c>
      <c r="M45">
        <v>14721</v>
      </c>
      <c r="N45">
        <v>4315</v>
      </c>
      <c r="O45">
        <f t="shared" si="0"/>
        <v>22297</v>
      </c>
      <c r="P45">
        <f t="shared" si="2"/>
        <v>19036</v>
      </c>
      <c r="Q45">
        <v>246744</v>
      </c>
      <c r="R45" s="1">
        <f t="shared" si="3"/>
        <v>292.86153846153849</v>
      </c>
      <c r="T45" s="5"/>
      <c r="U45" s="5"/>
    </row>
    <row r="46" spans="1:21" x14ac:dyDescent="0.35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>
        <v>94</v>
      </c>
      <c r="I46">
        <v>66</v>
      </c>
      <c r="J46">
        <f t="shared" si="1"/>
        <v>28</v>
      </c>
      <c r="K46">
        <v>20453</v>
      </c>
      <c r="L46">
        <v>6628</v>
      </c>
      <c r="M46">
        <v>17462</v>
      </c>
      <c r="N46">
        <v>5475</v>
      </c>
      <c r="O46">
        <f t="shared" si="0"/>
        <v>27081</v>
      </c>
      <c r="P46">
        <f t="shared" si="2"/>
        <v>22937</v>
      </c>
      <c r="Q46">
        <v>250888</v>
      </c>
      <c r="R46" s="1">
        <f t="shared" si="3"/>
        <v>347.530303030303</v>
      </c>
      <c r="T46" s="5"/>
      <c r="U46" s="5"/>
    </row>
    <row r="47" spans="1:21" x14ac:dyDescent="0.35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>
        <v>94</v>
      </c>
      <c r="I47">
        <v>64</v>
      </c>
      <c r="J47">
        <f t="shared" si="1"/>
        <v>30</v>
      </c>
      <c r="K47">
        <v>17335</v>
      </c>
      <c r="L47">
        <v>5474</v>
      </c>
      <c r="M47">
        <v>13831</v>
      </c>
      <c r="N47">
        <v>4424</v>
      </c>
      <c r="O47">
        <f t="shared" si="0"/>
        <v>22809</v>
      </c>
      <c r="P47">
        <f t="shared" si="2"/>
        <v>18255</v>
      </c>
      <c r="Q47">
        <v>255442</v>
      </c>
      <c r="R47" s="1">
        <f t="shared" si="3"/>
        <v>285.234375</v>
      </c>
      <c r="T47" s="5"/>
      <c r="U47" s="5"/>
    </row>
    <row r="48" spans="1:21" x14ac:dyDescent="0.35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>
        <v>94</v>
      </c>
      <c r="I48">
        <v>62</v>
      </c>
      <c r="J48">
        <f t="shared" si="1"/>
        <v>32</v>
      </c>
      <c r="K48">
        <v>19118</v>
      </c>
      <c r="L48">
        <v>6539</v>
      </c>
      <c r="M48">
        <v>16699</v>
      </c>
      <c r="N48">
        <v>5574</v>
      </c>
      <c r="O48">
        <f t="shared" si="0"/>
        <v>25657</v>
      </c>
      <c r="P48">
        <f t="shared" si="2"/>
        <v>22273</v>
      </c>
      <c r="Q48">
        <v>258826</v>
      </c>
      <c r="R48" s="1">
        <f t="shared" si="3"/>
        <v>359.24193548387098</v>
      </c>
      <c r="T48" s="5"/>
      <c r="U48" s="5"/>
    </row>
    <row r="49" spans="1:21" x14ac:dyDescent="0.35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>
        <v>94</v>
      </c>
      <c r="I49" s="6">
        <f>I48*1.1</f>
        <v>68.2</v>
      </c>
      <c r="J49" s="6">
        <f t="shared" si="1"/>
        <v>25.799999999999997</v>
      </c>
      <c r="K49" s="6">
        <f>$B$88+$B$89*A49+$B$90*B49+$B$91*C49+$B$92*D49</f>
        <v>27404.560000000001</v>
      </c>
      <c r="L49" s="6">
        <f>$O$88+$O$89*A49+$O$90*B49+$O$91*C49+$O$92*D49</f>
        <v>9303.1301587301568</v>
      </c>
      <c r="M49" s="6">
        <f>$B$112+$B$113*A49+$B$114*B49+C49*$B$115+D49*$B$116</f>
        <v>27896.443174603177</v>
      </c>
      <c r="N49" s="6">
        <f>$N$112+$N$113*A49+$N$114*B49+C49*$N$115+D49*$N$116</f>
        <v>8434.3384126984129</v>
      </c>
      <c r="O49" s="6">
        <f t="shared" si="0"/>
        <v>36707.690158730155</v>
      </c>
      <c r="P49" s="6">
        <f>I49*$V$5</f>
        <v>39186.849306351418</v>
      </c>
      <c r="Q49" s="6">
        <f>Q48+O49-P49</f>
        <v>256346.84085237872</v>
      </c>
      <c r="T49" s="5"/>
      <c r="U49" s="5"/>
    </row>
    <row r="50" spans="1:21" x14ac:dyDescent="0.35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>
        <v>94</v>
      </c>
      <c r="I50" s="6">
        <f t="shared" ref="I50:I52" si="4">I49*1.1</f>
        <v>75.02000000000001</v>
      </c>
      <c r="J50" s="6">
        <f t="shared" si="1"/>
        <v>18.97999999999999</v>
      </c>
      <c r="K50" s="6">
        <f t="shared" ref="K50:K70" si="5">$B$88+$B$89*A50+$B$90*B50+$B$91*C50+$B$92*D50</f>
        <v>31130.039999999997</v>
      </c>
      <c r="L50" s="6">
        <f t="shared" ref="L50:L70" si="6">$O$88+$O$89*A50+$O$90*B50+$O$91*C50+$O$92*D50</f>
        <v>10284.742857142857</v>
      </c>
      <c r="M50" s="6">
        <f t="shared" ref="M50:M70" si="7">$B$112+$B$113*A50+$B$114*B50+C50*$B$115+D50*$B$116</f>
        <v>29363.950476190479</v>
      </c>
      <c r="N50" s="6">
        <f t="shared" ref="N50:N70" si="8">$N$112+$N$113*A50+$N$114*B50+C50*$N$115+D50*$N$116</f>
        <v>9527.9980952380956</v>
      </c>
      <c r="O50" s="6">
        <f t="shared" si="0"/>
        <v>41414.782857142854</v>
      </c>
      <c r="P50" s="6">
        <f t="shared" ref="P50:P70" si="9">I50*$V$5</f>
        <v>43105.534236986568</v>
      </c>
      <c r="Q50" s="6">
        <f t="shared" ref="Q50:Q70" si="10">Q49+O50-P50</f>
        <v>254656.08947253504</v>
      </c>
      <c r="T50" s="5"/>
      <c r="U50" s="5"/>
    </row>
    <row r="51" spans="1:21" x14ac:dyDescent="0.35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>
        <v>94</v>
      </c>
      <c r="I51" s="6">
        <f t="shared" si="4"/>
        <v>82.52200000000002</v>
      </c>
      <c r="J51" s="6">
        <f t="shared" si="1"/>
        <v>11.47799999999998</v>
      </c>
      <c r="K51" s="6">
        <f t="shared" si="5"/>
        <v>26359.097777777781</v>
      </c>
      <c r="L51" s="6">
        <f t="shared" si="6"/>
        <v>9626.4666666666653</v>
      </c>
      <c r="M51" s="6">
        <f t="shared" si="7"/>
        <v>23020.924444444445</v>
      </c>
      <c r="N51" s="6">
        <f t="shared" si="8"/>
        <v>8274.6355555555565</v>
      </c>
      <c r="O51" s="6">
        <f t="shared" si="0"/>
        <v>35985.564444444448</v>
      </c>
      <c r="P51" s="6">
        <f t="shared" si="9"/>
        <v>47416.087660685225</v>
      </c>
      <c r="Q51" s="6">
        <f t="shared" si="10"/>
        <v>243225.56625629426</v>
      </c>
      <c r="T51" s="5"/>
      <c r="U51" s="5"/>
    </row>
    <row r="52" spans="1:21" x14ac:dyDescent="0.35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>
        <v>94</v>
      </c>
      <c r="I52" s="6">
        <f t="shared" si="4"/>
        <v>90.774200000000036</v>
      </c>
      <c r="J52" s="6">
        <f t="shared" si="1"/>
        <v>3.225799999999964</v>
      </c>
      <c r="K52" s="6">
        <f t="shared" si="5"/>
        <v>32966.875555555554</v>
      </c>
      <c r="L52" s="6">
        <f t="shared" si="6"/>
        <v>10768.577777777778</v>
      </c>
      <c r="M52" s="6">
        <f t="shared" si="7"/>
        <v>33774.924444444448</v>
      </c>
      <c r="N52" s="6">
        <f t="shared" si="8"/>
        <v>10797.302222222221</v>
      </c>
      <c r="O52" s="6">
        <f t="shared" si="0"/>
        <v>43735.453333333331</v>
      </c>
      <c r="P52" s="6">
        <f t="shared" si="9"/>
        <v>52157.696426753755</v>
      </c>
      <c r="Q52" s="6">
        <f t="shared" si="10"/>
        <v>234803.3231628738</v>
      </c>
      <c r="T52" s="5"/>
      <c r="U52" s="5"/>
    </row>
    <row r="53" spans="1:21" x14ac:dyDescent="0.35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>
        <v>94</v>
      </c>
      <c r="I53" s="6">
        <v>94</v>
      </c>
      <c r="J53" s="6">
        <f t="shared" si="1"/>
        <v>0</v>
      </c>
      <c r="K53" s="6">
        <f t="shared" si="5"/>
        <v>27517.32</v>
      </c>
      <c r="L53" s="6">
        <f t="shared" si="6"/>
        <v>9683.2444444444445</v>
      </c>
      <c r="M53" s="6">
        <f t="shared" si="7"/>
        <v>27871.035555555558</v>
      </c>
      <c r="N53" s="6">
        <f t="shared" si="8"/>
        <v>8774.9688888888886</v>
      </c>
      <c r="O53" s="6">
        <f t="shared" si="0"/>
        <v>37200.564444444448</v>
      </c>
      <c r="P53" s="6">
        <f t="shared" si="9"/>
        <v>54011.199923710163</v>
      </c>
      <c r="Q53" s="6">
        <f t="shared" si="10"/>
        <v>217992.68768360806</v>
      </c>
      <c r="T53" s="5"/>
      <c r="U53" s="5"/>
    </row>
    <row r="54" spans="1:21" x14ac:dyDescent="0.35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>
        <v>94</v>
      </c>
      <c r="I54" s="6">
        <v>94</v>
      </c>
      <c r="J54" s="6">
        <f t="shared" si="1"/>
        <v>0</v>
      </c>
      <c r="K54" s="6">
        <f t="shared" si="5"/>
        <v>31242.799999999999</v>
      </c>
      <c r="L54" s="6">
        <f t="shared" si="6"/>
        <v>10664.857142857143</v>
      </c>
      <c r="M54" s="6">
        <f t="shared" si="7"/>
        <v>29338.54285714286</v>
      </c>
      <c r="N54" s="6">
        <f t="shared" si="8"/>
        <v>9868.6285714285714</v>
      </c>
      <c r="O54" s="6">
        <f t="shared" si="0"/>
        <v>41907.657142857141</v>
      </c>
      <c r="P54" s="6">
        <f t="shared" si="9"/>
        <v>54011.199923710163</v>
      </c>
      <c r="Q54" s="6">
        <f t="shared" si="10"/>
        <v>205889.14490275504</v>
      </c>
      <c r="T54" s="5"/>
      <c r="U54" s="5"/>
    </row>
    <row r="55" spans="1:21" x14ac:dyDescent="0.35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>
        <v>94</v>
      </c>
      <c r="I55" s="6">
        <v>94</v>
      </c>
      <c r="J55" s="6">
        <f t="shared" si="1"/>
        <v>0</v>
      </c>
      <c r="K55" s="6">
        <f t="shared" si="5"/>
        <v>26471.857777777779</v>
      </c>
      <c r="L55" s="6">
        <f t="shared" si="6"/>
        <v>10006.580952380951</v>
      </c>
      <c r="M55" s="6">
        <f t="shared" si="7"/>
        <v>22995.516825396826</v>
      </c>
      <c r="N55" s="6">
        <f t="shared" si="8"/>
        <v>8615.2660317460322</v>
      </c>
      <c r="O55" s="6">
        <f t="shared" si="0"/>
        <v>36478.438730158727</v>
      </c>
      <c r="P55" s="6">
        <f t="shared" si="9"/>
        <v>54011.199923710163</v>
      </c>
      <c r="Q55" s="6">
        <f t="shared" si="10"/>
        <v>188356.3837092036</v>
      </c>
      <c r="T55" s="5"/>
      <c r="U55" s="5"/>
    </row>
    <row r="56" spans="1:21" x14ac:dyDescent="0.35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>
        <v>94</v>
      </c>
      <c r="I56" s="6">
        <v>94</v>
      </c>
      <c r="J56" s="6">
        <f t="shared" si="1"/>
        <v>0</v>
      </c>
      <c r="K56" s="6">
        <f t="shared" si="5"/>
        <v>33079.635555555556</v>
      </c>
      <c r="L56" s="6">
        <f t="shared" si="6"/>
        <v>11148.692063492063</v>
      </c>
      <c r="M56" s="6">
        <f t="shared" si="7"/>
        <v>33749.51682539683</v>
      </c>
      <c r="N56" s="6">
        <f t="shared" si="8"/>
        <v>11137.932698412696</v>
      </c>
      <c r="O56" s="6">
        <f t="shared" si="0"/>
        <v>44228.327619047617</v>
      </c>
      <c r="P56" s="6">
        <f t="shared" si="9"/>
        <v>54011.199923710163</v>
      </c>
      <c r="Q56" s="6">
        <f t="shared" si="10"/>
        <v>178573.51140454106</v>
      </c>
      <c r="T56" s="5"/>
      <c r="U56" s="5"/>
    </row>
    <row r="57" spans="1:21" x14ac:dyDescent="0.35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>
        <v>94</v>
      </c>
      <c r="I57" s="6">
        <v>94</v>
      </c>
      <c r="J57" s="6">
        <f t="shared" si="1"/>
        <v>0</v>
      </c>
      <c r="K57" s="6">
        <f t="shared" si="5"/>
        <v>27630.080000000002</v>
      </c>
      <c r="L57" s="6">
        <f t="shared" si="6"/>
        <v>10063.358730158729</v>
      </c>
      <c r="M57" s="6">
        <f t="shared" si="7"/>
        <v>27845.627936507939</v>
      </c>
      <c r="N57" s="6">
        <f t="shared" si="8"/>
        <v>9115.5993650793644</v>
      </c>
      <c r="O57" s="6">
        <f t="shared" si="0"/>
        <v>37693.438730158727</v>
      </c>
      <c r="P57" s="6">
        <f t="shared" si="9"/>
        <v>54011.199923710163</v>
      </c>
      <c r="Q57" s="6">
        <f t="shared" si="10"/>
        <v>162255.75021098962</v>
      </c>
      <c r="T57" s="5"/>
      <c r="U57" s="5"/>
    </row>
    <row r="58" spans="1:21" x14ac:dyDescent="0.35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>
        <v>94</v>
      </c>
      <c r="I58" s="6">
        <v>94</v>
      </c>
      <c r="J58" s="6">
        <f t="shared" si="1"/>
        <v>0</v>
      </c>
      <c r="K58" s="6">
        <f t="shared" si="5"/>
        <v>31355.559999999998</v>
      </c>
      <c r="L58" s="6">
        <f t="shared" si="6"/>
        <v>11044.971428571427</v>
      </c>
      <c r="M58" s="6">
        <f t="shared" si="7"/>
        <v>29313.135238095241</v>
      </c>
      <c r="N58" s="6">
        <f t="shared" si="8"/>
        <v>10209.259047619047</v>
      </c>
      <c r="O58" s="6">
        <f t="shared" si="0"/>
        <v>42400.531428571427</v>
      </c>
      <c r="P58" s="6">
        <f t="shared" si="9"/>
        <v>54011.199923710163</v>
      </c>
      <c r="Q58" s="6">
        <f t="shared" si="10"/>
        <v>150645.08171585089</v>
      </c>
      <c r="T58" s="5"/>
      <c r="U58" s="5"/>
    </row>
    <row r="59" spans="1:21" x14ac:dyDescent="0.35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>
        <v>94</v>
      </c>
      <c r="I59" s="6">
        <v>94</v>
      </c>
      <c r="J59" s="6">
        <f t="shared" si="1"/>
        <v>0</v>
      </c>
      <c r="K59" s="6">
        <f t="shared" si="5"/>
        <v>26584.617777777781</v>
      </c>
      <c r="L59" s="6">
        <f t="shared" si="6"/>
        <v>10386.695238095237</v>
      </c>
      <c r="M59" s="6">
        <f t="shared" si="7"/>
        <v>22970.109206349203</v>
      </c>
      <c r="N59" s="6">
        <f t="shared" si="8"/>
        <v>8955.896507936508</v>
      </c>
      <c r="O59" s="6">
        <f t="shared" si="0"/>
        <v>36971.31301587302</v>
      </c>
      <c r="P59" s="6">
        <f t="shared" si="9"/>
        <v>54011.199923710163</v>
      </c>
      <c r="Q59" s="6">
        <f t="shared" si="10"/>
        <v>133605.19480801374</v>
      </c>
      <c r="T59" s="5"/>
      <c r="U59" s="5"/>
    </row>
    <row r="60" spans="1:21" x14ac:dyDescent="0.35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>
        <v>94</v>
      </c>
      <c r="I60" s="6">
        <v>94</v>
      </c>
      <c r="J60" s="6">
        <f t="shared" si="1"/>
        <v>0</v>
      </c>
      <c r="K60" s="6">
        <f t="shared" si="5"/>
        <v>33192.395555555559</v>
      </c>
      <c r="L60" s="6">
        <f t="shared" si="6"/>
        <v>11528.806349206348</v>
      </c>
      <c r="M60" s="6">
        <f t="shared" si="7"/>
        <v>33724.109206349203</v>
      </c>
      <c r="N60" s="6">
        <f t="shared" si="8"/>
        <v>11478.563174603172</v>
      </c>
      <c r="O60" s="6">
        <f t="shared" si="0"/>
        <v>44721.201904761911</v>
      </c>
      <c r="P60" s="6">
        <f t="shared" si="9"/>
        <v>54011.199923710163</v>
      </c>
      <c r="Q60" s="6">
        <f t="shared" si="10"/>
        <v>124315.19678906546</v>
      </c>
      <c r="T60" s="5"/>
      <c r="U60" s="5"/>
    </row>
    <row r="61" spans="1:21" x14ac:dyDescent="0.35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>
        <v>94</v>
      </c>
      <c r="I61" s="6">
        <v>94</v>
      </c>
      <c r="J61" s="6">
        <f t="shared" si="1"/>
        <v>0</v>
      </c>
      <c r="K61" s="6">
        <f t="shared" si="5"/>
        <v>27742.84</v>
      </c>
      <c r="L61" s="6">
        <f t="shared" si="6"/>
        <v>10443.473015873014</v>
      </c>
      <c r="M61" s="6">
        <f t="shared" si="7"/>
        <v>27820.220317460316</v>
      </c>
      <c r="N61" s="6">
        <f t="shared" si="8"/>
        <v>9456.2298412698401</v>
      </c>
      <c r="O61" s="6">
        <f t="shared" si="0"/>
        <v>38186.313015873013</v>
      </c>
      <c r="P61" s="6">
        <f t="shared" si="9"/>
        <v>54011.199923710163</v>
      </c>
      <c r="Q61" s="6">
        <f t="shared" si="10"/>
        <v>108490.30988122831</v>
      </c>
      <c r="T61" s="5"/>
      <c r="U61" s="5"/>
    </row>
    <row r="62" spans="1:21" x14ac:dyDescent="0.35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6">
        <f t="shared" ref="H62:H70" si="11">$B$134+$B$135*A62+$B$136*B62+$B$137*C62+$B$138*D62</f>
        <v>93.687272727272713</v>
      </c>
      <c r="I62" s="6">
        <v>94</v>
      </c>
      <c r="J62" s="6">
        <f t="shared" si="1"/>
        <v>-0.31272727272728673</v>
      </c>
      <c r="K62" s="6">
        <f t="shared" si="5"/>
        <v>31468.32</v>
      </c>
      <c r="L62" s="6">
        <f t="shared" si="6"/>
        <v>11425.085714285715</v>
      </c>
      <c r="M62" s="6">
        <f t="shared" si="7"/>
        <v>29287.727619047619</v>
      </c>
      <c r="N62" s="6">
        <f t="shared" si="8"/>
        <v>10549.889523809523</v>
      </c>
      <c r="O62" s="6">
        <f t="shared" si="0"/>
        <v>42893.405714285713</v>
      </c>
      <c r="P62" s="6">
        <f t="shared" si="9"/>
        <v>54011.199923710163</v>
      </c>
      <c r="Q62" s="6">
        <f t="shared" si="10"/>
        <v>97372.515671803849</v>
      </c>
      <c r="T62" s="5"/>
      <c r="U62" s="5"/>
    </row>
    <row r="63" spans="1:21" x14ac:dyDescent="0.35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6">
        <f t="shared" si="11"/>
        <v>95.414545454545447</v>
      </c>
      <c r="I63" s="6">
        <v>95.414545454545447</v>
      </c>
      <c r="J63" s="6">
        <f t="shared" si="1"/>
        <v>0</v>
      </c>
      <c r="K63" s="6">
        <f t="shared" si="5"/>
        <v>26697.37777777778</v>
      </c>
      <c r="L63" s="6">
        <f t="shared" si="6"/>
        <v>10766.809523809523</v>
      </c>
      <c r="M63" s="6">
        <f t="shared" si="7"/>
        <v>22944.701587301584</v>
      </c>
      <c r="N63" s="6">
        <f t="shared" si="8"/>
        <v>9296.5269841269837</v>
      </c>
      <c r="O63" s="6">
        <f t="shared" si="0"/>
        <v>37464.187301587299</v>
      </c>
      <c r="P63" s="6">
        <f t="shared" si="9"/>
        <v>54823.979682716861</v>
      </c>
      <c r="Q63" s="6">
        <f t="shared" si="10"/>
        <v>80012.723290674301</v>
      </c>
      <c r="T63" s="5"/>
      <c r="U63" s="5"/>
    </row>
    <row r="64" spans="1:21" x14ac:dyDescent="0.35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6">
        <f t="shared" si="11"/>
        <v>95.414545454545447</v>
      </c>
      <c r="I64" s="6">
        <v>95.414545454545447</v>
      </c>
      <c r="J64" s="6">
        <f t="shared" si="1"/>
        <v>0</v>
      </c>
      <c r="K64" s="6">
        <f t="shared" si="5"/>
        <v>33305.155555555561</v>
      </c>
      <c r="L64" s="6">
        <f t="shared" si="6"/>
        <v>11908.920634920634</v>
      </c>
      <c r="M64" s="6">
        <f t="shared" si="7"/>
        <v>33698.701587301584</v>
      </c>
      <c r="N64" s="6">
        <f t="shared" si="8"/>
        <v>11819.193650793648</v>
      </c>
      <c r="O64" s="6">
        <f t="shared" si="0"/>
        <v>45214.076190476197</v>
      </c>
      <c r="P64" s="6">
        <f t="shared" si="9"/>
        <v>54823.979682716861</v>
      </c>
      <c r="Q64" s="6">
        <f t="shared" si="10"/>
        <v>70402.819798433629</v>
      </c>
      <c r="T64" s="5"/>
      <c r="U64" s="5"/>
    </row>
    <row r="65" spans="1:29" x14ac:dyDescent="0.35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6">
        <f t="shared" si="11"/>
        <v>95.813333333333333</v>
      </c>
      <c r="I65" s="6">
        <v>95.813333333333333</v>
      </c>
      <c r="J65" s="6">
        <f t="shared" si="1"/>
        <v>0</v>
      </c>
      <c r="K65" s="6">
        <f t="shared" si="5"/>
        <v>27855.600000000002</v>
      </c>
      <c r="L65" s="6">
        <f t="shared" si="6"/>
        <v>10823.5873015873</v>
      </c>
      <c r="M65" s="6">
        <f t="shared" si="7"/>
        <v>27794.812698412698</v>
      </c>
      <c r="N65" s="6">
        <f t="shared" si="8"/>
        <v>9796.8603174603159</v>
      </c>
      <c r="O65" s="6">
        <f t="shared" si="0"/>
        <v>38679.187301587299</v>
      </c>
      <c r="P65" s="6">
        <f t="shared" si="9"/>
        <v>55053.118106635637</v>
      </c>
      <c r="Q65" s="6">
        <f t="shared" si="10"/>
        <v>54028.888993385292</v>
      </c>
      <c r="T65" s="5"/>
      <c r="U65" s="5"/>
    </row>
    <row r="66" spans="1:29" x14ac:dyDescent="0.35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6">
        <f t="shared" si="11"/>
        <v>95.793939393939397</v>
      </c>
      <c r="I66" s="6">
        <v>95.793939393939397</v>
      </c>
      <c r="J66" s="6">
        <f t="shared" si="1"/>
        <v>0</v>
      </c>
      <c r="K66" s="6">
        <f t="shared" si="5"/>
        <v>31581.079999999998</v>
      </c>
      <c r="L66" s="6">
        <f t="shared" si="6"/>
        <v>11805.199999999999</v>
      </c>
      <c r="M66" s="6">
        <f t="shared" si="7"/>
        <v>29262.32</v>
      </c>
      <c r="N66" s="6">
        <f t="shared" si="8"/>
        <v>10890.519999999999</v>
      </c>
      <c r="O66" s="6">
        <f t="shared" si="0"/>
        <v>43386.28</v>
      </c>
      <c r="P66" s="6">
        <f t="shared" si="9"/>
        <v>55041.974596657827</v>
      </c>
      <c r="Q66" s="6">
        <f t="shared" si="10"/>
        <v>42373.194396727464</v>
      </c>
      <c r="T66" s="5"/>
      <c r="U66" s="5"/>
    </row>
    <row r="67" spans="1:29" x14ac:dyDescent="0.35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6">
        <f t="shared" si="11"/>
        <v>97.521212121212116</v>
      </c>
      <c r="I67" s="6">
        <v>97.521212121212116</v>
      </c>
      <c r="J67" s="6">
        <f t="shared" si="1"/>
        <v>0</v>
      </c>
      <c r="K67" s="6">
        <f t="shared" si="5"/>
        <v>26810.137777777782</v>
      </c>
      <c r="L67" s="6">
        <f t="shared" si="6"/>
        <v>11146.923809523807</v>
      </c>
      <c r="M67" s="6">
        <f t="shared" si="7"/>
        <v>22919.293968253965</v>
      </c>
      <c r="N67" s="6">
        <f t="shared" si="8"/>
        <v>9637.1574603174595</v>
      </c>
      <c r="O67" s="6">
        <f t="shared" si="0"/>
        <v>37957.061587301592</v>
      </c>
      <c r="P67" s="6">
        <f t="shared" si="9"/>
        <v>56034.443454056753</v>
      </c>
      <c r="Q67" s="6">
        <f t="shared" si="10"/>
        <v>24295.812529972311</v>
      </c>
      <c r="T67" s="5"/>
      <c r="U67" s="5"/>
    </row>
    <row r="68" spans="1:29" x14ac:dyDescent="0.35">
      <c r="A68">
        <v>63</v>
      </c>
      <c r="B68">
        <v>0</v>
      </c>
      <c r="C68">
        <v>0</v>
      </c>
      <c r="D68">
        <v>1</v>
      </c>
      <c r="E68">
        <v>0</v>
      </c>
      <c r="F68" s="5"/>
      <c r="G68" s="5">
        <v>3</v>
      </c>
      <c r="H68" s="6">
        <f t="shared" si="11"/>
        <v>97.521212121212116</v>
      </c>
      <c r="I68" s="6">
        <v>97.521212121212116</v>
      </c>
      <c r="J68" s="6">
        <f t="shared" si="1"/>
        <v>0</v>
      </c>
      <c r="K68" s="6">
        <f t="shared" si="5"/>
        <v>33417.915555555555</v>
      </c>
      <c r="L68" s="6">
        <f t="shared" si="6"/>
        <v>12289.03492063492</v>
      </c>
      <c r="M68" s="6">
        <f t="shared" si="7"/>
        <v>33673.293968253965</v>
      </c>
      <c r="N68" s="6">
        <f t="shared" si="8"/>
        <v>12159.824126984124</v>
      </c>
      <c r="O68" s="6">
        <f t="shared" si="0"/>
        <v>45706.950476190475</v>
      </c>
      <c r="P68" s="6">
        <f t="shared" si="9"/>
        <v>56034.443454056753</v>
      </c>
      <c r="Q68" s="6">
        <f t="shared" si="10"/>
        <v>13968.319552106033</v>
      </c>
    </row>
    <row r="69" spans="1:29" x14ac:dyDescent="0.35">
      <c r="A69">
        <v>64</v>
      </c>
      <c r="B69">
        <v>0</v>
      </c>
      <c r="C69">
        <v>0</v>
      </c>
      <c r="D69">
        <v>0</v>
      </c>
      <c r="E69">
        <v>1</v>
      </c>
      <c r="F69" s="5"/>
      <c r="G69" s="5">
        <v>4</v>
      </c>
      <c r="H69" s="6">
        <f t="shared" si="11"/>
        <v>97.919999999999987</v>
      </c>
      <c r="I69" s="6">
        <v>97.521212121212116</v>
      </c>
      <c r="J69" s="6">
        <f t="shared" si="1"/>
        <v>0.39878787878787136</v>
      </c>
      <c r="K69" s="6">
        <f t="shared" si="5"/>
        <v>27968.36</v>
      </c>
      <c r="L69" s="6">
        <f t="shared" si="6"/>
        <v>11203.701587301586</v>
      </c>
      <c r="M69" s="6">
        <f t="shared" si="7"/>
        <v>27769.405079365079</v>
      </c>
      <c r="N69" s="6">
        <f t="shared" si="8"/>
        <v>10137.490793650792</v>
      </c>
      <c r="O69" s="6">
        <f t="shared" si="0"/>
        <v>39172.061587301585</v>
      </c>
      <c r="P69" s="6">
        <f t="shared" si="9"/>
        <v>56034.443454056753</v>
      </c>
      <c r="Q69" s="6">
        <f t="shared" si="10"/>
        <v>-2894.0623146491344</v>
      </c>
    </row>
    <row r="70" spans="1:29" x14ac:dyDescent="0.35">
      <c r="A70">
        <v>65</v>
      </c>
      <c r="B70">
        <v>1</v>
      </c>
      <c r="C70">
        <v>0</v>
      </c>
      <c r="D70">
        <v>0</v>
      </c>
      <c r="E70">
        <v>0</v>
      </c>
      <c r="F70" s="5">
        <v>2022</v>
      </c>
      <c r="G70" s="5">
        <v>1</v>
      </c>
      <c r="H70" s="6">
        <f t="shared" si="11"/>
        <v>97.900606060606052</v>
      </c>
      <c r="I70" s="6">
        <v>97.521212121212116</v>
      </c>
      <c r="J70" s="6">
        <f t="shared" si="1"/>
        <v>0.3793939393939354</v>
      </c>
      <c r="K70" s="6">
        <f t="shared" si="5"/>
        <v>31693.84</v>
      </c>
      <c r="L70" s="6">
        <f t="shared" si="6"/>
        <v>12185.314285714285</v>
      </c>
      <c r="M70" s="6">
        <f t="shared" si="7"/>
        <v>29236.912380952381</v>
      </c>
      <c r="N70" s="6">
        <f t="shared" si="8"/>
        <v>11231.150476190474</v>
      </c>
      <c r="O70" s="6">
        <f t="shared" ref="O70" si="12">K70+L70</f>
        <v>43879.154285714285</v>
      </c>
      <c r="P70" s="6">
        <f t="shared" si="9"/>
        <v>56034.443454056753</v>
      </c>
      <c r="Q70" s="6">
        <f t="shared" si="10"/>
        <v>-15049.351482991602</v>
      </c>
    </row>
    <row r="72" spans="1:29" x14ac:dyDescent="0.35">
      <c r="A72" t="s">
        <v>14</v>
      </c>
      <c r="N72" t="s">
        <v>14</v>
      </c>
    </row>
    <row r="73" spans="1:29" ht="15" thickBot="1" x14ac:dyDescent="0.4">
      <c r="W73" s="1"/>
      <c r="X73" s="1"/>
      <c r="Y73" s="1"/>
      <c r="Z73" s="1"/>
      <c r="AA73" s="1"/>
      <c r="AB73" s="1"/>
      <c r="AC73" s="1"/>
    </row>
    <row r="74" spans="1:29" x14ac:dyDescent="0.35">
      <c r="A74" s="7" t="s">
        <v>15</v>
      </c>
      <c r="B74" s="7"/>
      <c r="N74" s="7" t="s">
        <v>15</v>
      </c>
      <c r="O74" s="7"/>
      <c r="W74" s="1"/>
      <c r="X74" s="1"/>
      <c r="Y74" s="1"/>
      <c r="Z74" s="1"/>
      <c r="AA74" s="1"/>
      <c r="AB74" s="1"/>
      <c r="AC74" s="1"/>
    </row>
    <row r="75" spans="1:29" x14ac:dyDescent="0.35">
      <c r="A75" s="8" t="s">
        <v>16</v>
      </c>
      <c r="B75" s="8">
        <v>0.82716021602945378</v>
      </c>
      <c r="N75" s="8" t="s">
        <v>16</v>
      </c>
      <c r="O75" s="8">
        <v>0.94438263806180334</v>
      </c>
      <c r="W75" s="1"/>
      <c r="X75" s="1"/>
      <c r="Y75" s="1"/>
      <c r="Z75" s="1"/>
      <c r="AA75" s="1"/>
      <c r="AB75" s="1"/>
      <c r="AC75" s="1"/>
    </row>
    <row r="76" spans="1:29" x14ac:dyDescent="0.35">
      <c r="A76" s="8" t="s">
        <v>17</v>
      </c>
      <c r="B76" s="8">
        <v>0.68419402298189258</v>
      </c>
      <c r="N76" s="8" t="s">
        <v>17</v>
      </c>
      <c r="O76" s="8">
        <v>0.89185856707257094</v>
      </c>
      <c r="W76" s="1"/>
      <c r="X76" s="1"/>
      <c r="Y76" s="1"/>
      <c r="Z76" s="1"/>
      <c r="AA76" s="1"/>
      <c r="AB76" s="1"/>
      <c r="AC76" s="1"/>
    </row>
    <row r="77" spans="1:29" x14ac:dyDescent="0.35">
      <c r="A77" s="8" t="s">
        <v>18</v>
      </c>
      <c r="B77" s="8">
        <v>0.64471827585462915</v>
      </c>
      <c r="N77" s="8" t="s">
        <v>18</v>
      </c>
      <c r="O77" s="8">
        <v>0.87834088795664234</v>
      </c>
      <c r="W77" s="1"/>
      <c r="X77" s="1"/>
      <c r="Y77" s="1"/>
      <c r="Z77" s="1"/>
      <c r="AA77" s="1"/>
      <c r="AB77" s="1"/>
      <c r="AC77" s="1"/>
    </row>
    <row r="78" spans="1:29" x14ac:dyDescent="0.35">
      <c r="A78" s="8" t="s">
        <v>19</v>
      </c>
      <c r="B78" s="8">
        <v>1951.4579250026263</v>
      </c>
      <c r="N78" s="8" t="s">
        <v>19</v>
      </c>
      <c r="O78" s="8">
        <v>421.35230023425589</v>
      </c>
      <c r="W78" s="1"/>
      <c r="X78" s="1"/>
      <c r="Y78" s="1"/>
      <c r="Z78" s="1"/>
      <c r="AA78" s="1"/>
      <c r="AB78" s="1"/>
      <c r="AC78" s="1"/>
    </row>
    <row r="79" spans="1:29" ht="15" thickBot="1" x14ac:dyDescent="0.4">
      <c r="A79" s="9" t="s">
        <v>20</v>
      </c>
      <c r="B79" s="9">
        <v>37</v>
      </c>
      <c r="N79" s="9" t="s">
        <v>20</v>
      </c>
      <c r="O79" s="9">
        <v>37</v>
      </c>
      <c r="W79" s="1"/>
      <c r="X79" s="1"/>
      <c r="Y79" s="1"/>
      <c r="Z79" s="1"/>
      <c r="AA79" s="1"/>
      <c r="AB79" s="1"/>
      <c r="AC79" s="1"/>
    </row>
    <row r="80" spans="1:29" x14ac:dyDescent="0.35">
      <c r="W80" s="1"/>
      <c r="X80" s="1"/>
      <c r="Y80" s="1"/>
      <c r="Z80" s="1"/>
      <c r="AA80" s="1"/>
      <c r="AB80" s="1"/>
      <c r="AC80" s="1"/>
    </row>
    <row r="81" spans="1:29" ht="15" thickBot="1" x14ac:dyDescent="0.4">
      <c r="A81" t="s">
        <v>21</v>
      </c>
      <c r="N81" t="s">
        <v>21</v>
      </c>
      <c r="W81" s="1"/>
      <c r="X81" s="1"/>
      <c r="Y81" s="1"/>
      <c r="Z81" s="1"/>
      <c r="AA81" s="1"/>
      <c r="AB81" s="1"/>
      <c r="AC81" s="1"/>
    </row>
    <row r="82" spans="1:29" x14ac:dyDescent="0.35">
      <c r="A82" s="10"/>
      <c r="B82" s="10" t="s">
        <v>22</v>
      </c>
      <c r="C82" s="10" t="s">
        <v>23</v>
      </c>
      <c r="D82" s="10" t="s">
        <v>24</v>
      </c>
      <c r="E82" s="10" t="s">
        <v>25</v>
      </c>
      <c r="F82" s="10" t="s">
        <v>26</v>
      </c>
      <c r="J82" s="11"/>
      <c r="K82" s="1"/>
      <c r="L82" s="1"/>
      <c r="M82" s="1"/>
      <c r="N82" s="10"/>
      <c r="O82" s="10" t="s">
        <v>22</v>
      </c>
      <c r="P82" s="10" t="s">
        <v>23</v>
      </c>
      <c r="Q82" s="10" t="s">
        <v>24</v>
      </c>
      <c r="R82" s="10" t="s">
        <v>25</v>
      </c>
      <c r="S82" s="10" t="s">
        <v>26</v>
      </c>
      <c r="W82" s="1"/>
      <c r="X82" s="1"/>
      <c r="Y82" s="1"/>
      <c r="Z82" s="1"/>
      <c r="AA82" s="1"/>
      <c r="AB82" s="1"/>
      <c r="AC82" s="1"/>
    </row>
    <row r="83" spans="1:29" x14ac:dyDescent="0.35">
      <c r="A83" s="8" t="s">
        <v>27</v>
      </c>
      <c r="B83" s="8">
        <v>4</v>
      </c>
      <c r="C83" s="8">
        <v>264014204.1854654</v>
      </c>
      <c r="D83" s="8">
        <v>66003551.046366349</v>
      </c>
      <c r="E83" s="8">
        <v>17.332009468399971</v>
      </c>
      <c r="F83" s="8">
        <v>1.1694675686482295E-7</v>
      </c>
      <c r="J83" s="8"/>
      <c r="K83" s="1"/>
      <c r="L83" s="1"/>
      <c r="M83" s="1"/>
      <c r="N83" s="8" t="s">
        <v>27</v>
      </c>
      <c r="O83" s="8">
        <v>4</v>
      </c>
      <c r="P83" s="8">
        <v>46853774.731874712</v>
      </c>
      <c r="Q83" s="8">
        <v>11713443.682968678</v>
      </c>
      <c r="R83" s="8">
        <v>65.977196190553428</v>
      </c>
      <c r="S83" s="8">
        <v>5.3420196032633464E-15</v>
      </c>
      <c r="W83" s="1"/>
      <c r="X83" s="1"/>
      <c r="Y83" s="1"/>
      <c r="Z83" s="1"/>
      <c r="AA83" s="1"/>
      <c r="AB83" s="1"/>
      <c r="AC83" s="1"/>
    </row>
    <row r="84" spans="1:29" x14ac:dyDescent="0.35">
      <c r="A84" s="8" t="s">
        <v>28</v>
      </c>
      <c r="B84" s="8">
        <v>32</v>
      </c>
      <c r="C84" s="8">
        <v>121862017.05777778</v>
      </c>
      <c r="D84" s="8">
        <v>3808188.0330555555</v>
      </c>
      <c r="E84" s="8"/>
      <c r="F84" s="8"/>
      <c r="J84" s="8"/>
      <c r="K84" s="1"/>
      <c r="L84" s="1"/>
      <c r="M84" s="1"/>
      <c r="N84" s="8" t="s">
        <v>28</v>
      </c>
      <c r="O84" s="8">
        <v>32</v>
      </c>
      <c r="P84" s="8">
        <v>5681208.3492063526</v>
      </c>
      <c r="Q84" s="8">
        <v>177537.76091269852</v>
      </c>
      <c r="R84" s="8"/>
      <c r="S84" s="8"/>
      <c r="W84" s="11"/>
      <c r="X84" s="11"/>
      <c r="Y84" s="1"/>
      <c r="Z84" s="1"/>
      <c r="AA84" s="1"/>
      <c r="AB84" s="1"/>
      <c r="AC84" s="1"/>
    </row>
    <row r="85" spans="1:29" ht="15" thickBot="1" x14ac:dyDescent="0.4">
      <c r="A85" s="9" t="s">
        <v>29</v>
      </c>
      <c r="B85" s="9">
        <v>36</v>
      </c>
      <c r="C85" s="9">
        <v>385876221.24324316</v>
      </c>
      <c r="D85" s="9"/>
      <c r="E85" s="9"/>
      <c r="F85" s="9"/>
      <c r="J85" s="8"/>
      <c r="K85" s="1"/>
      <c r="L85" s="1"/>
      <c r="M85" s="1"/>
      <c r="N85" s="9" t="s">
        <v>29</v>
      </c>
      <c r="O85" s="9">
        <v>36</v>
      </c>
      <c r="P85" s="9">
        <v>52534983.081081063</v>
      </c>
      <c r="Q85" s="9"/>
      <c r="R85" s="9"/>
      <c r="S85" s="9"/>
      <c r="W85" s="8"/>
      <c r="X85" s="8"/>
      <c r="Y85" s="1"/>
      <c r="Z85" s="1"/>
      <c r="AA85" s="1"/>
      <c r="AB85" s="1"/>
      <c r="AC85" s="1"/>
    </row>
    <row r="86" spans="1:29" ht="15" thickBot="1" x14ac:dyDescent="0.4">
      <c r="J86" s="1"/>
      <c r="K86" s="1"/>
      <c r="L86" s="1"/>
      <c r="M86" s="1"/>
      <c r="W86" s="8"/>
      <c r="X86" s="8"/>
      <c r="Y86" s="1"/>
      <c r="Z86" s="1"/>
      <c r="AA86" s="1"/>
      <c r="AB86" s="1"/>
      <c r="AC86" s="1"/>
    </row>
    <row r="87" spans="1:29" x14ac:dyDescent="0.35">
      <c r="A87" s="10"/>
      <c r="B87" s="10" t="s">
        <v>30</v>
      </c>
      <c r="C87" s="10" t="s">
        <v>19</v>
      </c>
      <c r="D87" s="10" t="s">
        <v>31</v>
      </c>
      <c r="E87" s="10" t="s">
        <v>32</v>
      </c>
      <c r="F87" s="10" t="s">
        <v>33</v>
      </c>
      <c r="G87" s="10" t="s">
        <v>34</v>
      </c>
      <c r="H87" s="10" t="s">
        <v>35</v>
      </c>
      <c r="I87" s="10" t="s">
        <v>36</v>
      </c>
      <c r="J87" s="11"/>
      <c r="K87" s="11"/>
      <c r="L87" s="11"/>
      <c r="M87" s="11"/>
      <c r="N87" s="10"/>
      <c r="O87" s="10" t="s">
        <v>30</v>
      </c>
      <c r="P87" s="10" t="s">
        <v>19</v>
      </c>
      <c r="Q87" s="10" t="s">
        <v>31</v>
      </c>
      <c r="R87" s="10" t="s">
        <v>32</v>
      </c>
      <c r="S87" s="10" t="s">
        <v>33</v>
      </c>
      <c r="T87" s="10" t="s">
        <v>34</v>
      </c>
      <c r="U87" s="10" t="s">
        <v>35</v>
      </c>
      <c r="V87" s="10" t="s">
        <v>36</v>
      </c>
      <c r="W87" s="8"/>
      <c r="X87" s="8"/>
      <c r="Y87" s="1"/>
      <c r="Z87" s="1"/>
      <c r="AA87" s="1"/>
      <c r="AB87" s="1"/>
      <c r="AC87" s="1"/>
    </row>
    <row r="88" spans="1:29" x14ac:dyDescent="0.35">
      <c r="A88" s="8" t="s">
        <v>37</v>
      </c>
      <c r="B88" s="8">
        <v>26164.2</v>
      </c>
      <c r="C88" s="8">
        <v>886.46295932179771</v>
      </c>
      <c r="D88" s="8">
        <v>29.515277231681885</v>
      </c>
      <c r="E88" s="8">
        <v>8.7814729811353566E-25</v>
      </c>
      <c r="F88" s="8">
        <v>24358.534040415114</v>
      </c>
      <c r="G88" s="8">
        <v>27969.865959584888</v>
      </c>
      <c r="H88" s="8">
        <v>24358.534040415114</v>
      </c>
      <c r="I88" s="8">
        <v>27969.865959584888</v>
      </c>
      <c r="J88" s="8"/>
      <c r="K88" s="8"/>
      <c r="L88" s="8"/>
      <c r="M88" s="8"/>
      <c r="N88" s="8" t="s">
        <v>37</v>
      </c>
      <c r="O88" s="8">
        <v>5121.8730158730159</v>
      </c>
      <c r="P88" s="8">
        <v>191.40213180983773</v>
      </c>
      <c r="Q88" s="8">
        <v>26.759749055259796</v>
      </c>
      <c r="R88" s="8">
        <v>1.7951016459723339E-23</v>
      </c>
      <c r="S88" s="8">
        <v>4731.9996315802118</v>
      </c>
      <c r="T88" s="8">
        <v>5511.74640016582</v>
      </c>
      <c r="U88" s="8">
        <v>4731.9996315802118</v>
      </c>
      <c r="V88" s="8">
        <v>5511.74640016582</v>
      </c>
      <c r="W88" s="1"/>
      <c r="X88" s="1"/>
      <c r="Y88" s="1"/>
      <c r="Z88" s="1"/>
      <c r="AA88" s="1"/>
      <c r="AB88" s="1"/>
      <c r="AC88" s="1"/>
    </row>
    <row r="89" spans="1:29" x14ac:dyDescent="0.35">
      <c r="A89" s="8" t="s">
        <v>4</v>
      </c>
      <c r="B89" s="8">
        <v>28.190000000000019</v>
      </c>
      <c r="C89" s="8">
        <v>30.111649513797797</v>
      </c>
      <c r="D89" s="8">
        <v>0.93618252255103995</v>
      </c>
      <c r="E89" s="8">
        <v>0.35619115248617916</v>
      </c>
      <c r="F89" s="8">
        <v>-33.145422921238854</v>
      </c>
      <c r="G89" s="8">
        <v>89.525422921238885</v>
      </c>
      <c r="H89" s="8">
        <v>-33.145422921238854</v>
      </c>
      <c r="I89" s="8">
        <v>89.525422921238885</v>
      </c>
      <c r="J89" s="8"/>
      <c r="K89" s="8"/>
      <c r="L89" s="8"/>
      <c r="M89" s="8"/>
      <c r="N89" s="8" t="s">
        <v>4</v>
      </c>
      <c r="O89" s="8">
        <v>95.028571428571411</v>
      </c>
      <c r="P89" s="8">
        <v>6.5016071440378811</v>
      </c>
      <c r="Q89" s="8">
        <v>14.616166329845804</v>
      </c>
      <c r="R89" s="8">
        <v>1.0285359920503679E-15</v>
      </c>
      <c r="S89" s="8">
        <v>81.785231050802253</v>
      </c>
      <c r="T89" s="8">
        <v>108.27191180634057</v>
      </c>
      <c r="U89" s="8">
        <v>81.785231050802253</v>
      </c>
      <c r="V89" s="8">
        <v>108.27191180634057</v>
      </c>
      <c r="W89" s="11"/>
      <c r="X89" s="11"/>
      <c r="Y89" s="11"/>
      <c r="Z89" s="11"/>
      <c r="AA89" s="11"/>
      <c r="AB89" s="1"/>
      <c r="AC89" s="1"/>
    </row>
    <row r="90" spans="1:29" x14ac:dyDescent="0.35">
      <c r="A90" s="8" t="s">
        <v>5</v>
      </c>
      <c r="B90" s="8">
        <v>3697.2899999999986</v>
      </c>
      <c r="C90" s="8">
        <v>897.13851684945348</v>
      </c>
      <c r="D90" s="8">
        <v>4.1212030590148334</v>
      </c>
      <c r="E90" s="8">
        <v>2.488502760278236E-4</v>
      </c>
      <c r="F90" s="8">
        <v>1869.878641327005</v>
      </c>
      <c r="G90" s="8">
        <v>5524.7013586729918</v>
      </c>
      <c r="H90" s="8">
        <v>1869.878641327005</v>
      </c>
      <c r="I90" s="8">
        <v>5524.7013586729918</v>
      </c>
      <c r="J90" s="1"/>
      <c r="K90" s="1"/>
      <c r="L90" s="1"/>
      <c r="M90" s="1"/>
      <c r="N90" s="8" t="s">
        <v>5</v>
      </c>
      <c r="O90" s="8">
        <v>886.58412698412747</v>
      </c>
      <c r="P90" s="8">
        <v>193.70716266032596</v>
      </c>
      <c r="Q90" s="8">
        <v>4.5769300154315502</v>
      </c>
      <c r="R90" s="8">
        <v>6.7656247506009005E-5</v>
      </c>
      <c r="S90" s="8">
        <v>492.01554849426003</v>
      </c>
      <c r="T90" s="8">
        <v>1281.152705473995</v>
      </c>
      <c r="U90" s="8">
        <v>492.01554849426003</v>
      </c>
      <c r="V90" s="8">
        <v>1281.152705473995</v>
      </c>
      <c r="W90" s="8"/>
      <c r="X90" s="8"/>
      <c r="Y90" s="8"/>
      <c r="Z90" s="8"/>
      <c r="AA90" s="8"/>
      <c r="AB90" s="1"/>
      <c r="AC90" s="1"/>
    </row>
    <row r="91" spans="1:29" x14ac:dyDescent="0.35">
      <c r="A91" s="8" t="s">
        <v>6</v>
      </c>
      <c r="B91" s="8">
        <v>-1101.842222222223</v>
      </c>
      <c r="C91" s="8">
        <v>921.89525060683889</v>
      </c>
      <c r="D91" s="8">
        <v>-1.195192427227425</v>
      </c>
      <c r="E91" s="8">
        <v>0.24079467194374324</v>
      </c>
      <c r="F91" s="8">
        <v>-2979.6813973607991</v>
      </c>
      <c r="G91" s="8">
        <v>775.99695291635317</v>
      </c>
      <c r="H91" s="8">
        <v>-2979.6813973607991</v>
      </c>
      <c r="I91" s="8">
        <v>775.99695291635317</v>
      </c>
      <c r="N91" s="8" t="s">
        <v>6</v>
      </c>
      <c r="O91" s="8">
        <v>133.27936507936494</v>
      </c>
      <c r="P91" s="8">
        <v>199.05255421671703</v>
      </c>
      <c r="Q91" s="8">
        <v>0.66956872572586024</v>
      </c>
      <c r="R91" s="8">
        <v>0.50793559110626174</v>
      </c>
      <c r="S91" s="8">
        <v>-272.17741970556551</v>
      </c>
      <c r="T91" s="8">
        <v>538.73614986429538</v>
      </c>
      <c r="U91" s="8">
        <v>-272.17741970556551</v>
      </c>
      <c r="V91" s="8">
        <v>538.73614986429538</v>
      </c>
      <c r="W91" s="8"/>
      <c r="X91" s="8"/>
      <c r="Y91" s="8"/>
      <c r="Z91" s="8"/>
      <c r="AA91" s="8"/>
      <c r="AB91" s="1"/>
      <c r="AC91" s="1"/>
    </row>
    <row r="92" spans="1:29" ht="15" thickBot="1" x14ac:dyDescent="0.4">
      <c r="A92" s="9" t="s">
        <v>7</v>
      </c>
      <c r="B92" s="9">
        <v>5477.7455555555543</v>
      </c>
      <c r="C92" s="9">
        <v>920.41877359282535</v>
      </c>
      <c r="D92" s="9">
        <v>5.9513622632590915</v>
      </c>
      <c r="E92" s="9">
        <v>1.2495746505205549E-6</v>
      </c>
      <c r="F92" s="9">
        <v>3602.9138656776749</v>
      </c>
      <c r="G92" s="9">
        <v>7352.5772454334337</v>
      </c>
      <c r="H92" s="9">
        <v>3602.9138656776749</v>
      </c>
      <c r="I92" s="9">
        <v>7352.5772454334337</v>
      </c>
      <c r="N92" s="9" t="s">
        <v>7</v>
      </c>
      <c r="O92" s="9">
        <v>1180.361904761905</v>
      </c>
      <c r="P92" s="9">
        <v>198.73375821393014</v>
      </c>
      <c r="Q92" s="9">
        <v>5.9394131896367872</v>
      </c>
      <c r="R92" s="9">
        <v>1.2935855015587661E-6</v>
      </c>
      <c r="S92" s="9">
        <v>775.55448618481296</v>
      </c>
      <c r="T92" s="9">
        <v>1585.1693233389969</v>
      </c>
      <c r="U92" s="9">
        <v>775.55448618481296</v>
      </c>
      <c r="V92" s="9">
        <v>1585.1693233389969</v>
      </c>
      <c r="W92" s="1"/>
      <c r="X92" s="1"/>
      <c r="Y92" s="1"/>
      <c r="Z92" s="1"/>
      <c r="AA92" s="1"/>
      <c r="AB92" s="1"/>
      <c r="AC92" s="1"/>
    </row>
    <row r="93" spans="1:29" x14ac:dyDescent="0.35">
      <c r="W93" s="1"/>
      <c r="X93" s="1"/>
      <c r="Y93" s="1"/>
      <c r="Z93" s="1"/>
      <c r="AA93" s="1"/>
      <c r="AB93" s="1"/>
      <c r="AC93" s="1"/>
    </row>
    <row r="94" spans="1:29" x14ac:dyDescent="0.35">
      <c r="W94" s="1"/>
      <c r="X94" s="1"/>
      <c r="Y94" s="1"/>
      <c r="Z94" s="1"/>
      <c r="AA94" s="1"/>
      <c r="AB94" s="1"/>
      <c r="AC94" s="1"/>
    </row>
    <row r="95" spans="1:29" x14ac:dyDescent="0.35">
      <c r="W95" s="1"/>
      <c r="X95" s="1"/>
      <c r="Y95" s="1"/>
      <c r="Z95" s="1"/>
      <c r="AA95" s="1"/>
      <c r="AB95" s="1"/>
      <c r="AC95" s="1"/>
    </row>
    <row r="96" spans="1:29" x14ac:dyDescent="0.35">
      <c r="A96" t="s">
        <v>14</v>
      </c>
      <c r="M96" t="s">
        <v>14</v>
      </c>
      <c r="V96" s="1"/>
      <c r="W96" s="1"/>
      <c r="X96" s="1"/>
      <c r="Y96" s="1"/>
      <c r="Z96" s="1"/>
      <c r="AA96" s="1"/>
      <c r="AB96" s="1"/>
      <c r="AC96" s="1"/>
    </row>
    <row r="97" spans="1:29" ht="15" thickBot="1" x14ac:dyDescent="0.4">
      <c r="V97" s="1"/>
      <c r="W97" s="1"/>
      <c r="X97" s="1"/>
      <c r="Y97" s="1"/>
      <c r="Z97" s="1"/>
      <c r="AA97" s="1"/>
      <c r="AB97" s="1"/>
      <c r="AC97" s="1"/>
    </row>
    <row r="98" spans="1:29" x14ac:dyDescent="0.35">
      <c r="A98" s="7" t="s">
        <v>15</v>
      </c>
      <c r="B98" s="7"/>
      <c r="M98" s="7" t="s">
        <v>15</v>
      </c>
      <c r="N98" s="7"/>
      <c r="V98" s="1"/>
      <c r="W98" s="1"/>
      <c r="X98" s="1"/>
      <c r="Y98" s="1"/>
      <c r="Z98" s="1"/>
      <c r="AA98" s="1"/>
      <c r="AB98" s="1"/>
      <c r="AC98" s="1"/>
    </row>
    <row r="99" spans="1:29" x14ac:dyDescent="0.35">
      <c r="A99" s="8" t="s">
        <v>16</v>
      </c>
      <c r="B99" s="8">
        <v>0.49346809956480792</v>
      </c>
      <c r="M99" s="8" t="s">
        <v>16</v>
      </c>
      <c r="N99" s="8">
        <v>0.88691873614399108</v>
      </c>
      <c r="V99" s="1"/>
      <c r="W99" s="1"/>
      <c r="X99" s="1"/>
      <c r="Y99" s="1"/>
      <c r="Z99" s="1"/>
      <c r="AA99" s="1"/>
      <c r="AB99" s="1"/>
      <c r="AC99" s="1"/>
    </row>
    <row r="100" spans="1:29" x14ac:dyDescent="0.35">
      <c r="A100" s="8" t="s">
        <v>17</v>
      </c>
      <c r="B100" s="8">
        <v>0.2435107652881032</v>
      </c>
      <c r="M100" s="8" t="s">
        <v>17</v>
      </c>
      <c r="N100" s="8">
        <v>0.78662484452325454</v>
      </c>
      <c r="V100" s="1"/>
      <c r="W100" s="1"/>
      <c r="X100" s="1"/>
      <c r="Y100" s="1"/>
      <c r="Z100" s="1"/>
      <c r="AA100" s="1"/>
      <c r="AB100" s="1"/>
      <c r="AC100" s="1"/>
    </row>
    <row r="101" spans="1:29" x14ac:dyDescent="0.35">
      <c r="A101" s="8" t="s">
        <v>18</v>
      </c>
      <c r="B101" s="8">
        <v>0.14894961094911607</v>
      </c>
      <c r="M101" s="8" t="s">
        <v>18</v>
      </c>
      <c r="N101" s="8">
        <v>0.75995295008866137</v>
      </c>
      <c r="V101" s="1"/>
      <c r="W101" s="1"/>
      <c r="X101" s="1"/>
      <c r="Y101" s="1"/>
      <c r="Z101" s="1"/>
      <c r="AA101" s="1"/>
      <c r="AB101" s="1"/>
      <c r="AC101" s="1"/>
    </row>
    <row r="102" spans="1:29" x14ac:dyDescent="0.35">
      <c r="A102" s="8" t="s">
        <v>19</v>
      </c>
      <c r="B102" s="8">
        <v>7183.5817162835865</v>
      </c>
      <c r="M102" s="8" t="s">
        <v>19</v>
      </c>
      <c r="N102" s="8">
        <v>735.58750377795684</v>
      </c>
    </row>
    <row r="103" spans="1:29" ht="15" thickBot="1" x14ac:dyDescent="0.4">
      <c r="A103" s="9" t="s">
        <v>20</v>
      </c>
      <c r="B103" s="9">
        <v>37</v>
      </c>
      <c r="M103" s="9" t="s">
        <v>20</v>
      </c>
      <c r="N103" s="9">
        <v>37</v>
      </c>
    </row>
    <row r="105" spans="1:29" ht="15" thickBot="1" x14ac:dyDescent="0.4">
      <c r="A105" t="s">
        <v>21</v>
      </c>
      <c r="M105" t="s">
        <v>21</v>
      </c>
    </row>
    <row r="106" spans="1:29" x14ac:dyDescent="0.35">
      <c r="A106" s="10"/>
      <c r="B106" s="10" t="s">
        <v>22</v>
      </c>
      <c r="C106" s="10" t="s">
        <v>23</v>
      </c>
      <c r="D106" s="10" t="s">
        <v>24</v>
      </c>
      <c r="E106" s="10" t="s">
        <v>25</v>
      </c>
      <c r="F106" s="10" t="s">
        <v>26</v>
      </c>
      <c r="M106" s="10"/>
      <c r="N106" s="10" t="s">
        <v>22</v>
      </c>
      <c r="O106" s="10" t="s">
        <v>23</v>
      </c>
      <c r="P106" s="10" t="s">
        <v>24</v>
      </c>
      <c r="Q106" s="10" t="s">
        <v>25</v>
      </c>
      <c r="R106" s="10" t="s">
        <v>26</v>
      </c>
    </row>
    <row r="107" spans="1:29" x14ac:dyDescent="0.35">
      <c r="A107" s="8" t="s">
        <v>27</v>
      </c>
      <c r="B107" s="8">
        <v>4</v>
      </c>
      <c r="C107" s="8">
        <v>531554090.51253486</v>
      </c>
      <c r="D107" s="8">
        <v>132888522.62813371</v>
      </c>
      <c r="E107" s="8">
        <v>2.5751670121872117</v>
      </c>
      <c r="F107" s="8">
        <v>5.6324937933054861E-2</v>
      </c>
      <c r="M107" s="8" t="s">
        <v>27</v>
      </c>
      <c r="N107" s="8">
        <v>4</v>
      </c>
      <c r="O107" s="8">
        <v>63832590.885250948</v>
      </c>
      <c r="P107" s="8">
        <v>15958147.721312737</v>
      </c>
      <c r="Q107" s="8">
        <v>29.492649892277996</v>
      </c>
      <c r="R107" s="8">
        <v>2.5083789057355431E-10</v>
      </c>
    </row>
    <row r="108" spans="1:29" x14ac:dyDescent="0.35">
      <c r="A108" s="8" t="s">
        <v>28</v>
      </c>
      <c r="B108" s="8">
        <v>32</v>
      </c>
      <c r="C108" s="8">
        <v>1651323080.7847626</v>
      </c>
      <c r="D108" s="8">
        <v>51603846.274523832</v>
      </c>
      <c r="E108" s="8"/>
      <c r="F108" s="8"/>
      <c r="M108" s="8" t="s">
        <v>28</v>
      </c>
      <c r="N108" s="8">
        <v>32</v>
      </c>
      <c r="O108" s="8">
        <v>17314847.22285714</v>
      </c>
      <c r="P108" s="8">
        <v>541088.97571428563</v>
      </c>
      <c r="Q108" s="8"/>
      <c r="R108" s="8"/>
    </row>
    <row r="109" spans="1:29" ht="15" thickBot="1" x14ac:dyDescent="0.4">
      <c r="A109" s="9" t="s">
        <v>29</v>
      </c>
      <c r="B109" s="9">
        <v>36</v>
      </c>
      <c r="C109" s="9">
        <v>2182877171.2972975</v>
      </c>
      <c r="D109" s="9"/>
      <c r="E109" s="9"/>
      <c r="F109" s="9"/>
      <c r="M109" s="9" t="s">
        <v>29</v>
      </c>
      <c r="N109" s="9">
        <v>36</v>
      </c>
      <c r="O109" s="9">
        <v>81147438.108108088</v>
      </c>
      <c r="P109" s="9"/>
      <c r="Q109" s="9"/>
      <c r="R109" s="9"/>
    </row>
    <row r="110" spans="1:29" ht="15" thickBot="1" x14ac:dyDescent="0.4"/>
    <row r="111" spans="1:29" x14ac:dyDescent="0.35">
      <c r="A111" s="10"/>
      <c r="B111" s="10" t="s">
        <v>30</v>
      </c>
      <c r="C111" s="10" t="s">
        <v>19</v>
      </c>
      <c r="D111" s="10" t="s">
        <v>31</v>
      </c>
      <c r="E111" s="10" t="s">
        <v>32</v>
      </c>
      <c r="F111" s="10" t="s">
        <v>33</v>
      </c>
      <c r="G111" s="10" t="s">
        <v>34</v>
      </c>
      <c r="H111" s="10" t="s">
        <v>35</v>
      </c>
      <c r="I111" s="10" t="s">
        <v>36</v>
      </c>
      <c r="M111" s="10"/>
      <c r="N111" s="10" t="s">
        <v>30</v>
      </c>
      <c r="O111" s="10" t="s">
        <v>19</v>
      </c>
      <c r="P111" s="10" t="s">
        <v>31</v>
      </c>
      <c r="Q111" s="10" t="s">
        <v>32</v>
      </c>
      <c r="R111" s="10" t="s">
        <v>33</v>
      </c>
      <c r="S111" s="10" t="s">
        <v>34</v>
      </c>
      <c r="T111" s="10" t="s">
        <v>35</v>
      </c>
      <c r="U111" s="10" t="s">
        <v>36</v>
      </c>
    </row>
    <row r="112" spans="1:29" x14ac:dyDescent="0.35">
      <c r="A112" s="8" t="s">
        <v>37</v>
      </c>
      <c r="B112" s="8">
        <v>28175.926984126985</v>
      </c>
      <c r="C112" s="8">
        <v>3263.1905741642554</v>
      </c>
      <c r="D112" s="8">
        <v>8.634471798001929</v>
      </c>
      <c r="E112" s="8">
        <v>7.2355153563283924E-10</v>
      </c>
      <c r="F112" s="8">
        <v>21529.025297547101</v>
      </c>
      <c r="G112" s="8">
        <v>34822.828670706869</v>
      </c>
      <c r="H112" s="8">
        <v>21529.025297547101</v>
      </c>
      <c r="I112" s="8">
        <v>34822.828670706869</v>
      </c>
      <c r="M112" s="8" t="s">
        <v>37</v>
      </c>
      <c r="N112" s="8">
        <v>4687.403174603176</v>
      </c>
      <c r="O112" s="8">
        <v>334.14559806010891</v>
      </c>
      <c r="P112" s="8">
        <v>14.028026111419749</v>
      </c>
      <c r="Q112" s="8">
        <v>3.222398105814973E-15</v>
      </c>
      <c r="R112" s="8">
        <v>4006.7708643441233</v>
      </c>
      <c r="S112" s="8">
        <v>5368.0354848622283</v>
      </c>
      <c r="T112" s="8">
        <v>4006.7708643441233</v>
      </c>
      <c r="U112" s="8">
        <v>5368.0354848622283</v>
      </c>
    </row>
    <row r="113" spans="1:21" x14ac:dyDescent="0.35">
      <c r="A113" s="8" t="s">
        <v>4</v>
      </c>
      <c r="B113" s="8">
        <v>-6.3519047619047688</v>
      </c>
      <c r="C113" s="8">
        <v>110.8450723548991</v>
      </c>
      <c r="D113" s="8">
        <v>-5.7304349457840638E-2</v>
      </c>
      <c r="E113" s="8">
        <v>0.95465909121448556</v>
      </c>
      <c r="F113" s="8">
        <v>-232.13592859984621</v>
      </c>
      <c r="G113" s="8">
        <v>219.43211907603668</v>
      </c>
      <c r="H113" s="8">
        <v>-232.13592859984621</v>
      </c>
      <c r="I113" s="8">
        <v>219.43211907603668</v>
      </c>
      <c r="M113" s="8" t="s">
        <v>4</v>
      </c>
      <c r="N113" s="8">
        <v>85.157619047618994</v>
      </c>
      <c r="O113" s="8">
        <v>11.350361602319168</v>
      </c>
      <c r="P113" s="8">
        <v>7.5026348966907914</v>
      </c>
      <c r="Q113" s="8">
        <v>1.5295680650976025E-8</v>
      </c>
      <c r="R113" s="8">
        <v>62.037689039525858</v>
      </c>
      <c r="S113" s="8">
        <v>108.27754905571213</v>
      </c>
      <c r="T113" s="8">
        <v>62.037689039525858</v>
      </c>
      <c r="U113" s="8">
        <v>108.27754905571213</v>
      </c>
    </row>
    <row r="114" spans="1:21" x14ac:dyDescent="0.35">
      <c r="A114" s="8" t="s">
        <v>5</v>
      </c>
      <c r="B114" s="8">
        <v>1473.8592063492054</v>
      </c>
      <c r="C114" s="8">
        <v>3302.4887516367203</v>
      </c>
      <c r="D114" s="8">
        <v>0.44628742660175835</v>
      </c>
      <c r="E114" s="8">
        <v>0.65839510484375197</v>
      </c>
      <c r="F114" s="8">
        <v>-5253.0902482615547</v>
      </c>
      <c r="G114" s="8">
        <v>8200.808660959965</v>
      </c>
      <c r="H114" s="8">
        <v>-5253.0902482615547</v>
      </c>
      <c r="I114" s="8">
        <v>8200.808660959965</v>
      </c>
      <c r="M114" s="8" t="s">
        <v>5</v>
      </c>
      <c r="N114" s="8">
        <v>1008.5020634920637</v>
      </c>
      <c r="O114" s="8">
        <v>338.16966981312692</v>
      </c>
      <c r="P114" s="8">
        <v>2.9822368873274874</v>
      </c>
      <c r="Q114" s="8">
        <v>5.4353868197854057E-3</v>
      </c>
      <c r="R114" s="8">
        <v>319.67298730281266</v>
      </c>
      <c r="S114" s="8">
        <v>1697.3311396813147</v>
      </c>
      <c r="T114" s="8">
        <v>319.67298730281266</v>
      </c>
      <c r="U114" s="8">
        <v>1697.3311396813147</v>
      </c>
    </row>
    <row r="115" spans="1:21" x14ac:dyDescent="0.35">
      <c r="A115" s="8" t="s">
        <v>6</v>
      </c>
      <c r="B115" s="8">
        <v>-4862.8149206349226</v>
      </c>
      <c r="C115" s="8">
        <v>3393.6216516577215</v>
      </c>
      <c r="D115" s="8">
        <v>-1.4329278333839977</v>
      </c>
      <c r="E115" s="8">
        <v>0.16157653656372362</v>
      </c>
      <c r="F115" s="8">
        <v>-11775.396017984676</v>
      </c>
      <c r="G115" s="8">
        <v>2049.7661767148311</v>
      </c>
      <c r="H115" s="8">
        <v>-11775.396017984676</v>
      </c>
      <c r="I115" s="8">
        <v>2049.7661767148311</v>
      </c>
      <c r="M115" s="8" t="s">
        <v>6</v>
      </c>
      <c r="N115" s="8">
        <v>-330.0180952380951</v>
      </c>
      <c r="O115" s="8">
        <v>347.50153587745223</v>
      </c>
      <c r="P115" s="8">
        <v>-0.94968816297398262</v>
      </c>
      <c r="Q115" s="8">
        <v>0.34938857316286864</v>
      </c>
      <c r="R115" s="8">
        <v>-1037.8555605704742</v>
      </c>
      <c r="S115" s="8">
        <v>377.8193700942839</v>
      </c>
      <c r="T115" s="8">
        <v>-1037.8555605704742</v>
      </c>
      <c r="U115" s="8">
        <v>377.8193700942839</v>
      </c>
    </row>
    <row r="116" spans="1:21" ht="15" thickBot="1" x14ac:dyDescent="0.4">
      <c r="A116" s="9" t="s">
        <v>7</v>
      </c>
      <c r="B116" s="9">
        <v>5897.536984126983</v>
      </c>
      <c r="C116" s="9">
        <v>3388.1865391982169</v>
      </c>
      <c r="D116" s="9">
        <v>1.7406175592453008</v>
      </c>
      <c r="E116" s="9">
        <v>9.1359974638261149E-2</v>
      </c>
      <c r="F116" s="9">
        <v>-1003.9731514285495</v>
      </c>
      <c r="G116" s="9">
        <v>12799.047119682516</v>
      </c>
      <c r="H116" s="9">
        <v>-1003.9731514285495</v>
      </c>
      <c r="I116" s="9">
        <v>12799.047119682516</v>
      </c>
      <c r="M116" s="9" t="s">
        <v>7</v>
      </c>
      <c r="N116" s="9">
        <v>2107.4909523809515</v>
      </c>
      <c r="O116" s="9">
        <v>346.94498888394099</v>
      </c>
      <c r="P116" s="9">
        <v>6.0744239574128658</v>
      </c>
      <c r="Q116" s="9">
        <v>8.7522840145517794E-7</v>
      </c>
      <c r="R116" s="9">
        <v>1400.787136176858</v>
      </c>
      <c r="S116" s="9">
        <v>2814.194768585045</v>
      </c>
      <c r="T116" s="9">
        <v>1400.787136176858</v>
      </c>
      <c r="U116" s="9">
        <v>2814.194768585045</v>
      </c>
    </row>
    <row r="119" spans="1:21" ht="15" thickBot="1" x14ac:dyDescent="0.4"/>
    <row r="120" spans="1:21" x14ac:dyDescent="0.35">
      <c r="A120" s="7" t="s">
        <v>15</v>
      </c>
      <c r="B120" s="7"/>
      <c r="M120" s="7" t="s">
        <v>15</v>
      </c>
      <c r="N120" s="7"/>
    </row>
    <row r="121" spans="1:21" x14ac:dyDescent="0.35">
      <c r="A121" s="8" t="s">
        <v>16</v>
      </c>
      <c r="B121" s="8">
        <v>0.78831592511638571</v>
      </c>
      <c r="M121" s="8" t="s">
        <v>16</v>
      </c>
      <c r="N121" s="8">
        <v>0.45270023711229829</v>
      </c>
    </row>
    <row r="122" spans="1:21" x14ac:dyDescent="0.35">
      <c r="A122" s="8" t="s">
        <v>17</v>
      </c>
      <c r="B122" s="8">
        <v>0.62144199779210307</v>
      </c>
      <c r="M122" s="8" t="s">
        <v>17</v>
      </c>
      <c r="N122" s="8">
        <v>0.2049375046815311</v>
      </c>
    </row>
    <row r="123" spans="1:21" x14ac:dyDescent="0.35">
      <c r="A123" s="8" t="s">
        <v>18</v>
      </c>
      <c r="B123" s="8">
        <v>0.58159378703337716</v>
      </c>
      <c r="M123" s="8" t="s">
        <v>18</v>
      </c>
      <c r="N123" s="8">
        <v>0.12124671570063962</v>
      </c>
    </row>
    <row r="124" spans="1:21" x14ac:dyDescent="0.35">
      <c r="A124" s="8" t="s">
        <v>19</v>
      </c>
      <c r="B124" s="8">
        <v>5.4496330883324768</v>
      </c>
      <c r="M124" s="8" t="s">
        <v>19</v>
      </c>
      <c r="N124" s="8">
        <v>4.2090583565453006</v>
      </c>
    </row>
    <row r="125" spans="1:21" ht="15" thickBot="1" x14ac:dyDescent="0.4">
      <c r="A125" s="9" t="s">
        <v>20</v>
      </c>
      <c r="B125" s="9">
        <v>43</v>
      </c>
      <c r="M125" s="9" t="s">
        <v>20</v>
      </c>
      <c r="N125" s="9">
        <v>43</v>
      </c>
    </row>
    <row r="127" spans="1:21" ht="15" thickBot="1" x14ac:dyDescent="0.4">
      <c r="A127" t="s">
        <v>21</v>
      </c>
      <c r="M127" t="s">
        <v>21</v>
      </c>
    </row>
    <row r="128" spans="1:21" x14ac:dyDescent="0.35">
      <c r="A128" s="10"/>
      <c r="B128" s="10" t="s">
        <v>22</v>
      </c>
      <c r="C128" s="10" t="s">
        <v>23</v>
      </c>
      <c r="D128" s="10" t="s">
        <v>24</v>
      </c>
      <c r="E128" s="10" t="s">
        <v>25</v>
      </c>
      <c r="F128" s="10" t="s">
        <v>26</v>
      </c>
      <c r="M128" s="10"/>
      <c r="N128" s="10" t="s">
        <v>22</v>
      </c>
      <c r="O128" s="10" t="s">
        <v>23</v>
      </c>
      <c r="P128" s="10" t="s">
        <v>24</v>
      </c>
      <c r="Q128" s="10" t="s">
        <v>25</v>
      </c>
      <c r="R128" s="10" t="s">
        <v>26</v>
      </c>
    </row>
    <row r="129" spans="1:21" x14ac:dyDescent="0.35">
      <c r="A129" s="8" t="s">
        <v>27</v>
      </c>
      <c r="B129" s="8">
        <v>4</v>
      </c>
      <c r="C129" s="8">
        <v>1852.6197603946434</v>
      </c>
      <c r="D129" s="8">
        <v>463.15494009866086</v>
      </c>
      <c r="E129" s="8">
        <v>15.595229646691704</v>
      </c>
      <c r="F129" s="8">
        <v>1.2358822467903839E-7</v>
      </c>
      <c r="M129" s="8" t="s">
        <v>27</v>
      </c>
      <c r="N129" s="8">
        <v>4</v>
      </c>
      <c r="O129" s="8">
        <v>173.5296405919662</v>
      </c>
      <c r="P129" s="8">
        <v>43.38241014799155</v>
      </c>
      <c r="Q129" s="8">
        <v>2.4487462381113776</v>
      </c>
      <c r="R129" s="8">
        <v>6.2700559252717614E-2</v>
      </c>
    </row>
    <row r="130" spans="1:21" x14ac:dyDescent="0.35">
      <c r="A130" s="8" t="s">
        <v>28</v>
      </c>
      <c r="B130" s="8">
        <v>38</v>
      </c>
      <c r="C130" s="8">
        <v>1128.5430303030303</v>
      </c>
      <c r="D130" s="8">
        <v>29.698500797448165</v>
      </c>
      <c r="E130" s="8"/>
      <c r="F130" s="8"/>
      <c r="M130" s="8" t="s">
        <v>28</v>
      </c>
      <c r="N130" s="8">
        <v>38</v>
      </c>
      <c r="O130" s="8">
        <v>673.21454545454537</v>
      </c>
      <c r="P130" s="8">
        <v>17.716172248803826</v>
      </c>
      <c r="Q130" s="8"/>
      <c r="R130" s="8"/>
    </row>
    <row r="131" spans="1:21" ht="15" thickBot="1" x14ac:dyDescent="0.4">
      <c r="A131" s="9" t="s">
        <v>29</v>
      </c>
      <c r="B131" s="9">
        <v>42</v>
      </c>
      <c r="C131" s="9">
        <v>2981.1627906976737</v>
      </c>
      <c r="D131" s="9"/>
      <c r="E131" s="9"/>
      <c r="F131" s="9"/>
      <c r="M131" s="9" t="s">
        <v>29</v>
      </c>
      <c r="N131" s="9">
        <v>42</v>
      </c>
      <c r="O131" s="9">
        <v>846.74418604651157</v>
      </c>
      <c r="P131" s="9"/>
      <c r="Q131" s="9"/>
      <c r="R131" s="9"/>
    </row>
    <row r="132" spans="1:21" ht="15" thickBot="1" x14ac:dyDescent="0.4"/>
    <row r="133" spans="1:21" x14ac:dyDescent="0.35">
      <c r="A133" s="10"/>
      <c r="B133" s="10" t="s">
        <v>30</v>
      </c>
      <c r="C133" s="10" t="s">
        <v>19</v>
      </c>
      <c r="D133" s="10" t="s">
        <v>31</v>
      </c>
      <c r="E133" s="10" t="s">
        <v>32</v>
      </c>
      <c r="F133" s="10" t="s">
        <v>33</v>
      </c>
      <c r="G133" s="10" t="s">
        <v>34</v>
      </c>
      <c r="H133" s="10" t="s">
        <v>35</v>
      </c>
      <c r="I133" s="10" t="s">
        <v>36</v>
      </c>
      <c r="M133" s="10"/>
      <c r="N133" s="10" t="s">
        <v>30</v>
      </c>
      <c r="O133" s="10" t="s">
        <v>19</v>
      </c>
      <c r="P133" s="10" t="s">
        <v>31</v>
      </c>
      <c r="Q133" s="10" t="s">
        <v>32</v>
      </c>
      <c r="R133" s="10" t="s">
        <v>33</v>
      </c>
      <c r="S133" s="10" t="s">
        <v>34</v>
      </c>
      <c r="T133" s="10" t="s">
        <v>35</v>
      </c>
      <c r="U133" s="10" t="s">
        <v>36</v>
      </c>
    </row>
    <row r="134" spans="1:21" x14ac:dyDescent="0.35">
      <c r="A134" s="8" t="s">
        <v>37</v>
      </c>
      <c r="B134" s="8">
        <v>64.213333333333324</v>
      </c>
      <c r="C134" s="8">
        <v>2.2688631819094653</v>
      </c>
      <c r="D134" s="8">
        <v>28.301985701619813</v>
      </c>
      <c r="E134" s="8">
        <v>3.8293932438546668E-27</v>
      </c>
      <c r="F134" s="8">
        <v>59.62025994916106</v>
      </c>
      <c r="G134" s="8">
        <v>68.806406717505581</v>
      </c>
      <c r="H134" s="8">
        <v>59.62025994916106</v>
      </c>
      <c r="I134" s="8">
        <v>68.806406717505581</v>
      </c>
      <c r="M134" s="8" t="s">
        <v>37</v>
      </c>
      <c r="N134" s="8">
        <v>55.160000000000004</v>
      </c>
      <c r="O134" s="8">
        <v>1.7523707341178296</v>
      </c>
      <c r="P134" s="8">
        <v>31.477357459846186</v>
      </c>
      <c r="Q134" s="8">
        <v>7.9132637031551222E-29</v>
      </c>
      <c r="R134" s="8">
        <v>51.612510912841735</v>
      </c>
      <c r="S134" s="8">
        <v>58.707489087158272</v>
      </c>
      <c r="T134" s="8">
        <v>51.612510912841735</v>
      </c>
      <c r="U134" s="8">
        <v>58.707489087158272</v>
      </c>
    </row>
    <row r="135" spans="1:21" x14ac:dyDescent="0.35">
      <c r="A135" s="8" t="s">
        <v>4</v>
      </c>
      <c r="B135" s="8">
        <v>0.52666666666666673</v>
      </c>
      <c r="C135" s="8">
        <v>6.7080346213315017E-2</v>
      </c>
      <c r="D135" s="8">
        <v>7.8512812827749956</v>
      </c>
      <c r="E135" s="8">
        <v>1.7882949160801053E-9</v>
      </c>
      <c r="F135" s="8">
        <v>0.39086960527923736</v>
      </c>
      <c r="G135" s="8">
        <v>0.66246372805409615</v>
      </c>
      <c r="H135" s="8">
        <v>0.39086960527923736</v>
      </c>
      <c r="I135" s="8">
        <v>0.66246372805409615</v>
      </c>
      <c r="M135" s="8" t="s">
        <v>4</v>
      </c>
      <c r="N135" s="8">
        <v>0.15636363636363632</v>
      </c>
      <c r="O135" s="8">
        <v>5.1809926872618095E-2</v>
      </c>
      <c r="P135" s="8">
        <v>3.0180246489843161</v>
      </c>
      <c r="Q135" s="8">
        <v>4.5249702053625218E-3</v>
      </c>
      <c r="R135" s="8">
        <v>5.1479922770002282E-2</v>
      </c>
      <c r="S135" s="8">
        <v>0.26124734995727034</v>
      </c>
      <c r="T135" s="8">
        <v>5.1479922770002282E-2</v>
      </c>
      <c r="U135" s="8">
        <v>0.26124734995727034</v>
      </c>
    </row>
    <row r="136" spans="1:21" x14ac:dyDescent="0.35">
      <c r="A136" s="8" t="s">
        <v>5</v>
      </c>
      <c r="B136" s="8">
        <v>-0.54606060606060691</v>
      </c>
      <c r="C136" s="8">
        <v>2.3820607803857232</v>
      </c>
      <c r="D136" s="8">
        <v>-0.22923873754899915</v>
      </c>
      <c r="E136" s="8">
        <v>0.81991274013962046</v>
      </c>
      <c r="F136" s="8">
        <v>-5.3682905479570584</v>
      </c>
      <c r="G136" s="8">
        <v>4.2761693358358448</v>
      </c>
      <c r="H136" s="8">
        <v>-5.3682905479570584</v>
      </c>
      <c r="I136" s="8">
        <v>4.2761693358358448</v>
      </c>
      <c r="M136" s="8" t="s">
        <v>5</v>
      </c>
      <c r="N136" s="8">
        <v>1.1018181818181823</v>
      </c>
      <c r="O136" s="8">
        <v>1.8397996105365797</v>
      </c>
      <c r="P136" s="8">
        <v>0.59887945160333833</v>
      </c>
      <c r="Q136" s="8">
        <v>0.55280695888032039</v>
      </c>
      <c r="R136" s="8">
        <v>-2.6226614125195855</v>
      </c>
      <c r="S136" s="8">
        <v>4.8262977761559496</v>
      </c>
      <c r="T136" s="8">
        <v>-2.6226614125195855</v>
      </c>
      <c r="U136" s="8">
        <v>4.8262977761559496</v>
      </c>
    </row>
    <row r="137" spans="1:21" x14ac:dyDescent="0.35">
      <c r="A137" s="8" t="s">
        <v>6</v>
      </c>
      <c r="B137" s="8">
        <v>0.6545454545454541</v>
      </c>
      <c r="C137" s="8">
        <v>2.3811160804554956</v>
      </c>
      <c r="D137" s="8">
        <v>0.27489019116625463</v>
      </c>
      <c r="E137" s="8">
        <v>0.78488970466685004</v>
      </c>
      <c r="F137" s="8">
        <v>-4.1657720423255959</v>
      </c>
      <c r="G137" s="8">
        <v>5.4748629514165046</v>
      </c>
      <c r="H137" s="8">
        <v>-4.1657720423255959</v>
      </c>
      <c r="I137" s="8">
        <v>5.4748629514165046</v>
      </c>
      <c r="M137" s="8" t="s">
        <v>6</v>
      </c>
      <c r="N137" s="8">
        <v>1.4909090909090914</v>
      </c>
      <c r="O137" s="8">
        <v>1.8390699656097924</v>
      </c>
      <c r="P137" s="8">
        <v>0.81068644412054269</v>
      </c>
      <c r="Q137" s="8">
        <v>0.4225941777348301</v>
      </c>
      <c r="R137" s="8">
        <v>-2.23209341449716</v>
      </c>
      <c r="S137" s="8">
        <v>5.2139115963153433</v>
      </c>
      <c r="T137" s="8">
        <v>-2.23209341449716</v>
      </c>
      <c r="U137" s="8">
        <v>5.2139115963153433</v>
      </c>
    </row>
    <row r="138" spans="1:21" ht="15" thickBot="1" x14ac:dyDescent="0.4">
      <c r="A138" s="9" t="s">
        <v>7</v>
      </c>
      <c r="B138" s="9">
        <v>0.12787878787878726</v>
      </c>
      <c r="C138" s="9">
        <v>2.3820607803857228</v>
      </c>
      <c r="D138" s="9">
        <v>5.3684099470409009E-2</v>
      </c>
      <c r="E138" s="9">
        <v>0.95746809692844193</v>
      </c>
      <c r="F138" s="9">
        <v>-4.6943511540176637</v>
      </c>
      <c r="G138" s="9">
        <v>4.9501087297752377</v>
      </c>
      <c r="H138" s="9">
        <v>-4.6943511540176637</v>
      </c>
      <c r="I138" s="9">
        <v>4.9501087297752377</v>
      </c>
      <c r="M138" s="9" t="s">
        <v>7</v>
      </c>
      <c r="N138" s="9">
        <v>0.88000000000000012</v>
      </c>
      <c r="O138" s="9">
        <v>1.8397996105365793</v>
      </c>
      <c r="P138" s="9">
        <v>0.47831296134656059</v>
      </c>
      <c r="Q138" s="9">
        <v>0.6351679620718591</v>
      </c>
      <c r="R138" s="9">
        <v>-2.8444795943377663</v>
      </c>
      <c r="S138" s="9">
        <v>4.604479594337767</v>
      </c>
      <c r="T138" s="9">
        <v>-2.8444795943377663</v>
      </c>
      <c r="U138" s="9">
        <v>4.604479594337767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F4" workbookViewId="0">
      <selection activeCell="P36" sqref="P36"/>
    </sheetView>
  </sheetViews>
  <sheetFormatPr defaultRowHeight="14.5" x14ac:dyDescent="0.35"/>
  <cols>
    <col min="7" max="7" width="10" customWidth="1"/>
    <col min="13" max="13" width="10.453125" customWidth="1"/>
  </cols>
  <sheetData>
    <row r="1" spans="1:13" x14ac:dyDescent="0.35">
      <c r="A1" t="s">
        <v>0</v>
      </c>
    </row>
    <row r="2" spans="1:13" x14ac:dyDescent="0.35">
      <c r="A2" t="s">
        <v>38</v>
      </c>
    </row>
    <row r="7" spans="1:13" ht="58" x14ac:dyDescent="0.35">
      <c r="A7" t="s">
        <v>40</v>
      </c>
      <c r="C7" t="s">
        <v>41</v>
      </c>
      <c r="D7" t="s">
        <v>1</v>
      </c>
      <c r="E7" t="s">
        <v>2</v>
      </c>
      <c r="F7" t="s">
        <v>42</v>
      </c>
      <c r="G7" s="12" t="s">
        <v>43</v>
      </c>
      <c r="H7" s="12" t="s">
        <v>44</v>
      </c>
      <c r="I7" s="12" t="s">
        <v>11</v>
      </c>
      <c r="J7" s="12" t="s">
        <v>45</v>
      </c>
      <c r="K7" s="12" t="s">
        <v>46</v>
      </c>
      <c r="L7" s="12" t="s">
        <v>47</v>
      </c>
      <c r="M7" s="12" t="s">
        <v>48</v>
      </c>
    </row>
    <row r="8" spans="1:13" x14ac:dyDescent="0.35">
      <c r="A8">
        <v>2006</v>
      </c>
      <c r="B8">
        <v>1</v>
      </c>
      <c r="C8">
        <v>347953</v>
      </c>
      <c r="D8">
        <v>34857</v>
      </c>
      <c r="E8">
        <v>32506</v>
      </c>
      <c r="F8">
        <v>350304</v>
      </c>
      <c r="G8" s="1">
        <v>64</v>
      </c>
      <c r="H8" s="4">
        <v>57</v>
      </c>
      <c r="I8" s="1">
        <f>G8-H8</f>
        <v>7</v>
      </c>
      <c r="J8">
        <f>E8/H8</f>
        <v>570.28070175438597</v>
      </c>
      <c r="K8">
        <f>I8*J8</f>
        <v>3991.9649122807018</v>
      </c>
      <c r="L8" s="6">
        <f>F8-K8</f>
        <v>346312.03508771933</v>
      </c>
      <c r="M8" s="13">
        <f>I8/G8</f>
        <v>0.109375</v>
      </c>
    </row>
    <row r="9" spans="1:13" x14ac:dyDescent="0.35">
      <c r="B9">
        <v>2</v>
      </c>
      <c r="C9">
        <f>F8</f>
        <v>350304</v>
      </c>
      <c r="D9">
        <v>31623</v>
      </c>
      <c r="E9">
        <v>23369</v>
      </c>
      <c r="F9">
        <v>358558</v>
      </c>
      <c r="G9" s="1">
        <v>64</v>
      </c>
      <c r="H9" s="1">
        <v>53</v>
      </c>
      <c r="I9" s="1">
        <f t="shared" ref="I9:I50" si="0">G9-H9</f>
        <v>11</v>
      </c>
      <c r="J9">
        <f t="shared" ref="J9:J50" si="1">E9/H9</f>
        <v>440.92452830188677</v>
      </c>
      <c r="K9">
        <f t="shared" ref="K9:K50" si="2">I9*J9</f>
        <v>4850.1698113207549</v>
      </c>
      <c r="L9" s="6">
        <f>L8+D9-E9-K9</f>
        <v>349715.86527639854</v>
      </c>
      <c r="M9" s="13">
        <f t="shared" ref="M9:M50" si="3">I9/G9</f>
        <v>0.171875</v>
      </c>
    </row>
    <row r="10" spans="1:13" x14ac:dyDescent="0.35">
      <c r="B10">
        <v>3</v>
      </c>
      <c r="C10">
        <f t="shared" ref="C10:C50" si="4">F9</f>
        <v>358558</v>
      </c>
      <c r="D10">
        <v>33634</v>
      </c>
      <c r="E10">
        <v>32494</v>
      </c>
      <c r="F10">
        <v>359698</v>
      </c>
      <c r="G10" s="1">
        <v>64</v>
      </c>
      <c r="H10" s="1">
        <v>61</v>
      </c>
      <c r="I10" s="1">
        <f t="shared" si="0"/>
        <v>3</v>
      </c>
      <c r="J10">
        <f t="shared" si="1"/>
        <v>532.68852459016398</v>
      </c>
      <c r="K10">
        <f t="shared" si="2"/>
        <v>1598.0655737704919</v>
      </c>
      <c r="L10" s="6">
        <f t="shared" ref="L10:L50" si="5">L9+D10-E10-K10</f>
        <v>349257.79970262805</v>
      </c>
      <c r="M10" s="13">
        <f t="shared" si="3"/>
        <v>4.6875E-2</v>
      </c>
    </row>
    <row r="11" spans="1:13" x14ac:dyDescent="0.35">
      <c r="B11">
        <v>4</v>
      </c>
      <c r="C11">
        <f t="shared" si="4"/>
        <v>359698</v>
      </c>
      <c r="D11">
        <v>31072</v>
      </c>
      <c r="E11">
        <v>27820</v>
      </c>
      <c r="F11">
        <v>362950</v>
      </c>
      <c r="G11" s="1">
        <v>64</v>
      </c>
      <c r="H11" s="4">
        <v>60</v>
      </c>
      <c r="I11" s="1">
        <f t="shared" si="0"/>
        <v>4</v>
      </c>
      <c r="J11">
        <f t="shared" si="1"/>
        <v>463.66666666666669</v>
      </c>
      <c r="K11">
        <f t="shared" si="2"/>
        <v>1854.6666666666667</v>
      </c>
      <c r="L11" s="6">
        <f t="shared" si="5"/>
        <v>350655.13303596136</v>
      </c>
      <c r="M11" s="13">
        <f t="shared" si="3"/>
        <v>6.25E-2</v>
      </c>
    </row>
    <row r="12" spans="1:13" x14ac:dyDescent="0.35">
      <c r="A12">
        <v>2007</v>
      </c>
      <c r="B12">
        <v>1</v>
      </c>
      <c r="C12">
        <f t="shared" si="4"/>
        <v>362950</v>
      </c>
      <c r="D12">
        <v>34060</v>
      </c>
      <c r="E12">
        <v>30515</v>
      </c>
      <c r="F12">
        <v>366495</v>
      </c>
      <c r="G12" s="1">
        <v>64</v>
      </c>
      <c r="H12" s="4">
        <v>56</v>
      </c>
      <c r="I12" s="1">
        <f t="shared" si="0"/>
        <v>8</v>
      </c>
      <c r="J12">
        <f t="shared" si="1"/>
        <v>544.91071428571433</v>
      </c>
      <c r="K12">
        <f t="shared" si="2"/>
        <v>4359.2857142857147</v>
      </c>
      <c r="L12" s="6">
        <f t="shared" si="5"/>
        <v>349840.84732167562</v>
      </c>
      <c r="M12" s="13">
        <f t="shared" si="3"/>
        <v>0.125</v>
      </c>
    </row>
    <row r="13" spans="1:13" x14ac:dyDescent="0.35">
      <c r="B13">
        <v>2</v>
      </c>
      <c r="C13">
        <f t="shared" si="4"/>
        <v>366495</v>
      </c>
      <c r="D13">
        <v>31146</v>
      </c>
      <c r="E13">
        <v>28264</v>
      </c>
      <c r="F13">
        <v>369377</v>
      </c>
      <c r="G13" s="1">
        <v>64</v>
      </c>
      <c r="H13" s="4">
        <v>53</v>
      </c>
      <c r="I13" s="1">
        <f t="shared" si="0"/>
        <v>11</v>
      </c>
      <c r="J13">
        <f t="shared" si="1"/>
        <v>533.28301886792451</v>
      </c>
      <c r="K13">
        <f t="shared" si="2"/>
        <v>5866.1132075471696</v>
      </c>
      <c r="L13" s="6">
        <f t="shared" si="5"/>
        <v>346856.73411412846</v>
      </c>
      <c r="M13" s="13">
        <f t="shared" si="3"/>
        <v>0.171875</v>
      </c>
    </row>
    <row r="14" spans="1:13" x14ac:dyDescent="0.35">
      <c r="B14">
        <v>3</v>
      </c>
      <c r="C14">
        <f t="shared" si="4"/>
        <v>369377</v>
      </c>
      <c r="D14">
        <v>39322</v>
      </c>
      <c r="E14">
        <v>41387</v>
      </c>
      <c r="F14">
        <v>367409</v>
      </c>
      <c r="G14" s="1">
        <v>64</v>
      </c>
      <c r="H14" s="4">
        <v>53</v>
      </c>
      <c r="I14">
        <f t="shared" si="0"/>
        <v>11</v>
      </c>
      <c r="J14">
        <f t="shared" si="1"/>
        <v>780.88679245283015</v>
      </c>
      <c r="K14">
        <f t="shared" si="2"/>
        <v>8589.7547169811314</v>
      </c>
      <c r="L14" s="6">
        <f t="shared" si="5"/>
        <v>336201.97939714731</v>
      </c>
      <c r="M14" s="13">
        <f t="shared" si="3"/>
        <v>0.171875</v>
      </c>
    </row>
    <row r="15" spans="1:13" x14ac:dyDescent="0.35">
      <c r="B15">
        <v>4</v>
      </c>
      <c r="C15">
        <f t="shared" si="4"/>
        <v>367409</v>
      </c>
      <c r="D15">
        <v>34803</v>
      </c>
      <c r="E15">
        <v>32235</v>
      </c>
      <c r="F15">
        <v>369977</v>
      </c>
      <c r="G15" s="1">
        <v>75</v>
      </c>
      <c r="H15" s="4">
        <v>51</v>
      </c>
      <c r="I15">
        <f t="shared" si="0"/>
        <v>24</v>
      </c>
      <c r="J15">
        <f t="shared" si="1"/>
        <v>632.05882352941171</v>
      </c>
      <c r="K15">
        <f t="shared" si="2"/>
        <v>15169.411764705881</v>
      </c>
      <c r="L15" s="6">
        <f t="shared" si="5"/>
        <v>323600.56763244141</v>
      </c>
      <c r="M15" s="13">
        <f t="shared" si="3"/>
        <v>0.32</v>
      </c>
    </row>
    <row r="16" spans="1:13" x14ac:dyDescent="0.35">
      <c r="A16">
        <v>2008</v>
      </c>
      <c r="B16">
        <v>1</v>
      </c>
      <c r="C16">
        <f t="shared" si="4"/>
        <v>369977</v>
      </c>
      <c r="D16">
        <v>37477</v>
      </c>
      <c r="E16">
        <v>44716</v>
      </c>
      <c r="F16">
        <v>362738</v>
      </c>
      <c r="G16" s="1">
        <v>75</v>
      </c>
      <c r="H16" s="4">
        <v>51</v>
      </c>
      <c r="I16">
        <f t="shared" si="0"/>
        <v>24</v>
      </c>
      <c r="J16">
        <f t="shared" si="1"/>
        <v>876.78431372549016</v>
      </c>
      <c r="K16">
        <f t="shared" si="2"/>
        <v>21042.823529411762</v>
      </c>
      <c r="L16" s="6">
        <f t="shared" si="5"/>
        <v>295318.74410302966</v>
      </c>
      <c r="M16" s="13">
        <f t="shared" si="3"/>
        <v>0.32</v>
      </c>
    </row>
    <row r="17" spans="1:13" x14ac:dyDescent="0.35">
      <c r="B17">
        <v>2</v>
      </c>
      <c r="C17">
        <f t="shared" si="4"/>
        <v>362738</v>
      </c>
      <c r="D17">
        <v>32570</v>
      </c>
      <c r="E17">
        <v>34265</v>
      </c>
      <c r="F17">
        <v>361043</v>
      </c>
      <c r="G17" s="1">
        <v>75</v>
      </c>
      <c r="H17" s="4">
        <v>60</v>
      </c>
      <c r="I17">
        <f t="shared" si="0"/>
        <v>15</v>
      </c>
      <c r="J17">
        <f t="shared" si="1"/>
        <v>571.08333333333337</v>
      </c>
      <c r="K17">
        <f t="shared" si="2"/>
        <v>8566.25</v>
      </c>
      <c r="L17" s="6">
        <f t="shared" si="5"/>
        <v>285057.49410302966</v>
      </c>
      <c r="M17" s="13">
        <f t="shared" si="3"/>
        <v>0.2</v>
      </c>
    </row>
    <row r="18" spans="1:13" x14ac:dyDescent="0.35">
      <c r="B18">
        <v>3</v>
      </c>
      <c r="C18">
        <f t="shared" si="4"/>
        <v>361043</v>
      </c>
      <c r="D18">
        <v>37974</v>
      </c>
      <c r="E18">
        <v>61075</v>
      </c>
      <c r="F18">
        <v>337942</v>
      </c>
      <c r="G18" s="1">
        <v>75</v>
      </c>
      <c r="H18" s="4">
        <v>62</v>
      </c>
      <c r="I18">
        <f t="shared" si="0"/>
        <v>13</v>
      </c>
      <c r="J18">
        <f t="shared" si="1"/>
        <v>985.08064516129036</v>
      </c>
      <c r="K18">
        <f t="shared" si="2"/>
        <v>12806.048387096775</v>
      </c>
      <c r="L18" s="6">
        <f t="shared" si="5"/>
        <v>249150.44571593287</v>
      </c>
      <c r="M18" s="13">
        <f t="shared" si="3"/>
        <v>0.17333333333333334</v>
      </c>
    </row>
    <row r="19" spans="1:13" x14ac:dyDescent="0.35">
      <c r="B19">
        <v>4</v>
      </c>
      <c r="C19">
        <f t="shared" si="4"/>
        <v>337942</v>
      </c>
      <c r="D19">
        <v>29636</v>
      </c>
      <c r="E19">
        <v>31498</v>
      </c>
      <c r="F19">
        <v>336080</v>
      </c>
      <c r="G19" s="1">
        <v>75</v>
      </c>
      <c r="H19" s="4">
        <v>59</v>
      </c>
      <c r="I19">
        <f t="shared" si="0"/>
        <v>16</v>
      </c>
      <c r="J19">
        <f t="shared" si="1"/>
        <v>533.86440677966107</v>
      </c>
      <c r="K19">
        <f t="shared" si="2"/>
        <v>8541.8305084745771</v>
      </c>
      <c r="L19" s="6">
        <f t="shared" si="5"/>
        <v>238746.61520745829</v>
      </c>
      <c r="M19" s="13">
        <f t="shared" si="3"/>
        <v>0.21333333333333335</v>
      </c>
    </row>
    <row r="20" spans="1:13" x14ac:dyDescent="0.35">
      <c r="A20">
        <v>2009</v>
      </c>
      <c r="B20">
        <v>1</v>
      </c>
      <c r="C20">
        <f t="shared" si="4"/>
        <v>336080</v>
      </c>
      <c r="D20">
        <v>39393</v>
      </c>
      <c r="E20">
        <v>35552</v>
      </c>
      <c r="F20">
        <v>339921</v>
      </c>
      <c r="G20" s="1">
        <v>75</v>
      </c>
      <c r="H20" s="4">
        <v>67</v>
      </c>
      <c r="I20">
        <f t="shared" si="0"/>
        <v>8</v>
      </c>
      <c r="J20">
        <f t="shared" si="1"/>
        <v>530.62686567164178</v>
      </c>
      <c r="K20">
        <f t="shared" si="2"/>
        <v>4245.0149253731342</v>
      </c>
      <c r="L20" s="6">
        <f t="shared" si="5"/>
        <v>238342.60028208513</v>
      </c>
      <c r="M20" s="13">
        <f t="shared" si="3"/>
        <v>0.10666666666666667</v>
      </c>
    </row>
    <row r="21" spans="1:13" x14ac:dyDescent="0.35">
      <c r="B21">
        <v>2</v>
      </c>
      <c r="C21">
        <f t="shared" si="4"/>
        <v>339921</v>
      </c>
      <c r="D21">
        <v>31560</v>
      </c>
      <c r="E21">
        <v>31222</v>
      </c>
      <c r="F21">
        <v>340259</v>
      </c>
      <c r="G21" s="1">
        <v>75</v>
      </c>
      <c r="H21" s="4">
        <v>66</v>
      </c>
      <c r="I21">
        <f t="shared" si="0"/>
        <v>9</v>
      </c>
      <c r="J21">
        <f t="shared" si="1"/>
        <v>473.06060606060606</v>
      </c>
      <c r="K21">
        <f t="shared" si="2"/>
        <v>4257.545454545455</v>
      </c>
      <c r="L21" s="6">
        <f t="shared" si="5"/>
        <v>234423.05482753969</v>
      </c>
      <c r="M21" s="13">
        <f t="shared" si="3"/>
        <v>0.12</v>
      </c>
    </row>
    <row r="22" spans="1:13" x14ac:dyDescent="0.35">
      <c r="B22">
        <v>3</v>
      </c>
      <c r="C22">
        <f t="shared" si="4"/>
        <v>340259</v>
      </c>
      <c r="D22">
        <v>42090</v>
      </c>
      <c r="E22">
        <v>46309</v>
      </c>
      <c r="F22">
        <v>336040</v>
      </c>
      <c r="G22" s="1">
        <v>75</v>
      </c>
      <c r="H22" s="4">
        <v>65</v>
      </c>
      <c r="I22">
        <f t="shared" si="0"/>
        <v>10</v>
      </c>
      <c r="J22">
        <f t="shared" si="1"/>
        <v>712.44615384615383</v>
      </c>
      <c r="K22">
        <f t="shared" si="2"/>
        <v>7124.4615384615381</v>
      </c>
      <c r="L22" s="6">
        <f t="shared" si="5"/>
        <v>223079.59328907818</v>
      </c>
      <c r="M22" s="13">
        <f t="shared" si="3"/>
        <v>0.13333333333333333</v>
      </c>
    </row>
    <row r="23" spans="1:13" x14ac:dyDescent="0.35">
      <c r="B23">
        <v>4</v>
      </c>
      <c r="C23">
        <f t="shared" si="4"/>
        <v>336040</v>
      </c>
      <c r="D23">
        <v>34581</v>
      </c>
      <c r="E23">
        <v>32438</v>
      </c>
      <c r="F23">
        <v>338183</v>
      </c>
      <c r="G23" s="1">
        <v>75</v>
      </c>
      <c r="H23" s="4">
        <v>62</v>
      </c>
      <c r="I23">
        <f t="shared" si="0"/>
        <v>13</v>
      </c>
      <c r="J23">
        <f t="shared" si="1"/>
        <v>523.19354838709683</v>
      </c>
      <c r="K23">
        <f t="shared" si="2"/>
        <v>6801.5161290322585</v>
      </c>
      <c r="L23" s="6">
        <f t="shared" si="5"/>
        <v>218421.07716004591</v>
      </c>
      <c r="M23" s="13">
        <f t="shared" si="3"/>
        <v>0.17333333333333334</v>
      </c>
    </row>
    <row r="24" spans="1:13" x14ac:dyDescent="0.35">
      <c r="A24">
        <v>2010</v>
      </c>
      <c r="B24">
        <v>1</v>
      </c>
      <c r="C24">
        <f t="shared" si="4"/>
        <v>338183</v>
      </c>
      <c r="D24">
        <v>40184</v>
      </c>
      <c r="E24">
        <v>37067</v>
      </c>
      <c r="F24">
        <v>341300</v>
      </c>
      <c r="G24">
        <v>75</v>
      </c>
      <c r="H24">
        <v>59</v>
      </c>
      <c r="I24">
        <f t="shared" si="0"/>
        <v>16</v>
      </c>
      <c r="J24">
        <f t="shared" si="1"/>
        <v>628.25423728813564</v>
      </c>
      <c r="K24">
        <f t="shared" si="2"/>
        <v>10052.06779661017</v>
      </c>
      <c r="L24" s="6">
        <f t="shared" si="5"/>
        <v>211486.00936343573</v>
      </c>
      <c r="M24" s="13">
        <f t="shared" si="3"/>
        <v>0.21333333333333335</v>
      </c>
    </row>
    <row r="25" spans="1:13" x14ac:dyDescent="0.35">
      <c r="B25">
        <v>2</v>
      </c>
      <c r="C25">
        <f t="shared" si="4"/>
        <v>341300</v>
      </c>
      <c r="D25">
        <v>33830</v>
      </c>
      <c r="E25">
        <v>30653</v>
      </c>
      <c r="F25">
        <v>344477</v>
      </c>
      <c r="G25">
        <v>75</v>
      </c>
      <c r="H25">
        <v>59</v>
      </c>
      <c r="I25">
        <f t="shared" si="0"/>
        <v>16</v>
      </c>
      <c r="J25">
        <f t="shared" si="1"/>
        <v>519.54237288135596</v>
      </c>
      <c r="K25">
        <f t="shared" si="2"/>
        <v>8312.6779661016953</v>
      </c>
      <c r="L25" s="6">
        <f t="shared" si="5"/>
        <v>206350.33139733403</v>
      </c>
      <c r="M25" s="13">
        <f t="shared" si="3"/>
        <v>0.21333333333333335</v>
      </c>
    </row>
    <row r="26" spans="1:13" x14ac:dyDescent="0.35">
      <c r="B26">
        <v>3</v>
      </c>
      <c r="C26">
        <f t="shared" si="4"/>
        <v>344477</v>
      </c>
      <c r="D26">
        <v>40483</v>
      </c>
      <c r="E26">
        <v>37342</v>
      </c>
      <c r="F26">
        <v>347618</v>
      </c>
      <c r="G26">
        <v>75</v>
      </c>
      <c r="H26">
        <v>56</v>
      </c>
      <c r="I26">
        <f t="shared" si="0"/>
        <v>19</v>
      </c>
      <c r="J26">
        <f t="shared" si="1"/>
        <v>666.82142857142856</v>
      </c>
      <c r="K26">
        <f t="shared" si="2"/>
        <v>12669.607142857143</v>
      </c>
      <c r="L26" s="6">
        <f t="shared" si="5"/>
        <v>196821.7242544769</v>
      </c>
      <c r="M26" s="13">
        <f t="shared" si="3"/>
        <v>0.25333333333333335</v>
      </c>
    </row>
    <row r="27" spans="1:13" x14ac:dyDescent="0.35">
      <c r="B27">
        <v>4</v>
      </c>
      <c r="C27">
        <f t="shared" si="4"/>
        <v>347618</v>
      </c>
      <c r="D27">
        <v>35530</v>
      </c>
      <c r="E27">
        <v>31851</v>
      </c>
      <c r="F27">
        <v>351297</v>
      </c>
      <c r="G27">
        <v>75</v>
      </c>
      <c r="H27">
        <v>56</v>
      </c>
      <c r="I27">
        <f t="shared" si="0"/>
        <v>19</v>
      </c>
      <c r="J27">
        <f t="shared" si="1"/>
        <v>568.76785714285711</v>
      </c>
      <c r="K27">
        <f t="shared" si="2"/>
        <v>10806.589285714284</v>
      </c>
      <c r="L27" s="6">
        <f t="shared" si="5"/>
        <v>189694.13496876261</v>
      </c>
      <c r="M27" s="13">
        <f t="shared" si="3"/>
        <v>0.25333333333333335</v>
      </c>
    </row>
    <row r="28" spans="1:13" x14ac:dyDescent="0.35">
      <c r="A28">
        <v>2011</v>
      </c>
      <c r="B28">
        <v>1</v>
      </c>
      <c r="C28">
        <f t="shared" si="4"/>
        <v>351297</v>
      </c>
      <c r="D28">
        <v>38689</v>
      </c>
      <c r="E28">
        <v>36332</v>
      </c>
      <c r="F28">
        <v>353654</v>
      </c>
      <c r="G28">
        <v>75</v>
      </c>
      <c r="H28">
        <v>56</v>
      </c>
      <c r="I28">
        <f t="shared" si="0"/>
        <v>19</v>
      </c>
      <c r="J28">
        <f t="shared" si="1"/>
        <v>648.78571428571433</v>
      </c>
      <c r="K28">
        <f t="shared" si="2"/>
        <v>12326.928571428572</v>
      </c>
      <c r="L28" s="6">
        <f t="shared" si="5"/>
        <v>179724.20639733403</v>
      </c>
      <c r="M28" s="13">
        <f t="shared" si="3"/>
        <v>0.25333333333333335</v>
      </c>
    </row>
    <row r="29" spans="1:13" x14ac:dyDescent="0.35">
      <c r="B29">
        <v>2</v>
      </c>
      <c r="C29">
        <f t="shared" si="4"/>
        <v>353654</v>
      </c>
      <c r="D29">
        <v>31688</v>
      </c>
      <c r="E29">
        <v>29365</v>
      </c>
      <c r="F29">
        <v>355977</v>
      </c>
      <c r="G29">
        <v>75</v>
      </c>
      <c r="H29">
        <v>61</v>
      </c>
      <c r="I29">
        <f t="shared" si="0"/>
        <v>14</v>
      </c>
      <c r="J29">
        <f t="shared" si="1"/>
        <v>481.39344262295083</v>
      </c>
      <c r="K29">
        <f t="shared" si="2"/>
        <v>6739.5081967213118</v>
      </c>
      <c r="L29" s="6">
        <f t="shared" si="5"/>
        <v>175307.69820061271</v>
      </c>
      <c r="M29" s="13">
        <f t="shared" si="3"/>
        <v>0.18666666666666668</v>
      </c>
    </row>
    <row r="30" spans="1:13" x14ac:dyDescent="0.35">
      <c r="B30">
        <v>3</v>
      </c>
      <c r="C30">
        <f t="shared" si="4"/>
        <v>355977</v>
      </c>
      <c r="D30">
        <v>40890</v>
      </c>
      <c r="E30">
        <v>40160</v>
      </c>
      <c r="F30">
        <v>356707</v>
      </c>
      <c r="G30">
        <v>75</v>
      </c>
      <c r="H30">
        <v>60</v>
      </c>
      <c r="I30">
        <f t="shared" si="0"/>
        <v>15</v>
      </c>
      <c r="J30">
        <f t="shared" si="1"/>
        <v>669.33333333333337</v>
      </c>
      <c r="K30">
        <f t="shared" si="2"/>
        <v>10040</v>
      </c>
      <c r="L30" s="6">
        <f t="shared" si="5"/>
        <v>165997.69820061271</v>
      </c>
      <c r="M30" s="13">
        <f t="shared" si="3"/>
        <v>0.2</v>
      </c>
    </row>
    <row r="31" spans="1:13" x14ac:dyDescent="0.35">
      <c r="B31">
        <v>4</v>
      </c>
      <c r="C31">
        <f t="shared" si="4"/>
        <v>356707</v>
      </c>
      <c r="D31">
        <v>35831</v>
      </c>
      <c r="E31">
        <v>29653</v>
      </c>
      <c r="F31">
        <v>362885</v>
      </c>
      <c r="G31">
        <v>75</v>
      </c>
      <c r="H31">
        <v>59</v>
      </c>
      <c r="I31">
        <f t="shared" si="0"/>
        <v>16</v>
      </c>
      <c r="J31">
        <f t="shared" si="1"/>
        <v>502.59322033898303</v>
      </c>
      <c r="K31">
        <f t="shared" si="2"/>
        <v>8041.4915254237285</v>
      </c>
      <c r="L31" s="6">
        <f t="shared" si="5"/>
        <v>164134.20667518897</v>
      </c>
      <c r="M31" s="13">
        <f t="shared" si="3"/>
        <v>0.21333333333333335</v>
      </c>
    </row>
    <row r="32" spans="1:13" x14ac:dyDescent="0.35">
      <c r="A32">
        <v>2012</v>
      </c>
      <c r="B32">
        <v>1</v>
      </c>
      <c r="C32">
        <f t="shared" si="4"/>
        <v>362885</v>
      </c>
      <c r="D32">
        <v>39886</v>
      </c>
      <c r="E32">
        <v>39823</v>
      </c>
      <c r="F32">
        <v>362948</v>
      </c>
      <c r="G32">
        <v>75</v>
      </c>
      <c r="H32">
        <v>60</v>
      </c>
      <c r="I32">
        <f t="shared" si="0"/>
        <v>15</v>
      </c>
      <c r="J32">
        <f t="shared" si="1"/>
        <v>663.7166666666667</v>
      </c>
      <c r="K32">
        <f t="shared" si="2"/>
        <v>9955.75</v>
      </c>
      <c r="L32" s="6">
        <f t="shared" si="5"/>
        <v>154241.45667518897</v>
      </c>
      <c r="M32" s="13">
        <f t="shared" si="3"/>
        <v>0.2</v>
      </c>
    </row>
    <row r="33" spans="1:13" x14ac:dyDescent="0.35">
      <c r="B33">
        <v>2</v>
      </c>
      <c r="C33">
        <f t="shared" si="4"/>
        <v>362948</v>
      </c>
      <c r="D33">
        <v>34382</v>
      </c>
      <c r="E33">
        <v>30521</v>
      </c>
      <c r="F33">
        <v>366809</v>
      </c>
      <c r="G33">
        <v>75</v>
      </c>
      <c r="H33">
        <v>60</v>
      </c>
      <c r="I33">
        <f t="shared" si="0"/>
        <v>15</v>
      </c>
      <c r="J33">
        <f t="shared" si="1"/>
        <v>508.68333333333334</v>
      </c>
      <c r="K33">
        <f t="shared" si="2"/>
        <v>7630.25</v>
      </c>
      <c r="L33" s="6">
        <f t="shared" si="5"/>
        <v>150472.20667518897</v>
      </c>
      <c r="M33" s="13">
        <f t="shared" si="3"/>
        <v>0.2</v>
      </c>
    </row>
    <row r="34" spans="1:13" x14ac:dyDescent="0.35">
      <c r="B34">
        <v>3</v>
      </c>
      <c r="C34">
        <f t="shared" si="4"/>
        <v>366809</v>
      </c>
      <c r="D34">
        <v>45902</v>
      </c>
      <c r="E34">
        <v>39904</v>
      </c>
      <c r="F34">
        <v>372807</v>
      </c>
      <c r="G34">
        <v>75</v>
      </c>
      <c r="H34">
        <v>56</v>
      </c>
      <c r="I34">
        <f t="shared" si="0"/>
        <v>19</v>
      </c>
      <c r="J34">
        <f t="shared" si="1"/>
        <v>712.57142857142856</v>
      </c>
      <c r="K34">
        <f t="shared" si="2"/>
        <v>13538.857142857143</v>
      </c>
      <c r="L34" s="6">
        <f t="shared" si="5"/>
        <v>142931.34953233183</v>
      </c>
      <c r="M34" s="13">
        <f t="shared" si="3"/>
        <v>0.25333333333333335</v>
      </c>
    </row>
    <row r="35" spans="1:13" x14ac:dyDescent="0.35">
      <c r="B35">
        <v>4</v>
      </c>
      <c r="C35">
        <f t="shared" si="4"/>
        <v>372807</v>
      </c>
      <c r="D35">
        <v>32934</v>
      </c>
      <c r="E35">
        <v>63772</v>
      </c>
      <c r="F35">
        <v>341969</v>
      </c>
      <c r="G35">
        <v>75</v>
      </c>
      <c r="H35">
        <v>54</v>
      </c>
      <c r="I35">
        <f t="shared" si="0"/>
        <v>21</v>
      </c>
      <c r="J35">
        <f t="shared" si="1"/>
        <v>1180.962962962963</v>
      </c>
      <c r="K35">
        <f t="shared" si="2"/>
        <v>24800.222222222223</v>
      </c>
      <c r="L35" s="6">
        <f>L34+D35-E35-K35</f>
        <v>87293.127310109616</v>
      </c>
      <c r="M35" s="13">
        <f t="shared" si="3"/>
        <v>0.28000000000000003</v>
      </c>
    </row>
    <row r="36" spans="1:13" x14ac:dyDescent="0.35">
      <c r="A36">
        <v>2013</v>
      </c>
      <c r="B36">
        <v>1</v>
      </c>
      <c r="C36">
        <f t="shared" si="4"/>
        <v>341969</v>
      </c>
      <c r="D36">
        <v>38630</v>
      </c>
      <c r="E36">
        <v>39636</v>
      </c>
      <c r="F36">
        <v>340963</v>
      </c>
      <c r="G36">
        <v>75</v>
      </c>
      <c r="H36">
        <v>52</v>
      </c>
      <c r="I36">
        <f t="shared" si="0"/>
        <v>23</v>
      </c>
      <c r="J36">
        <f t="shared" si="1"/>
        <v>762.23076923076928</v>
      </c>
      <c r="K36">
        <f t="shared" si="2"/>
        <v>17531.307692307695</v>
      </c>
      <c r="L36" s="6">
        <f t="shared" si="5"/>
        <v>68755.819617801928</v>
      </c>
      <c r="M36" s="13">
        <f t="shared" si="3"/>
        <v>0.30666666666666664</v>
      </c>
    </row>
    <row r="37" spans="1:13" x14ac:dyDescent="0.35">
      <c r="B37">
        <v>2</v>
      </c>
      <c r="C37">
        <f t="shared" si="4"/>
        <v>340963</v>
      </c>
      <c r="D37">
        <v>35146</v>
      </c>
      <c r="E37">
        <v>27994</v>
      </c>
      <c r="F37">
        <v>348115</v>
      </c>
      <c r="G37">
        <v>75</v>
      </c>
      <c r="H37">
        <v>59</v>
      </c>
      <c r="I37">
        <f t="shared" si="0"/>
        <v>16</v>
      </c>
      <c r="J37">
        <f t="shared" si="1"/>
        <v>474.47457627118644</v>
      </c>
      <c r="K37">
        <f t="shared" si="2"/>
        <v>7591.593220338983</v>
      </c>
      <c r="L37" s="6">
        <f t="shared" si="5"/>
        <v>68316.226397462946</v>
      </c>
      <c r="M37" s="13">
        <f t="shared" si="3"/>
        <v>0.21333333333333335</v>
      </c>
    </row>
    <row r="38" spans="1:13" x14ac:dyDescent="0.35">
      <c r="B38">
        <v>3</v>
      </c>
      <c r="C38">
        <f t="shared" si="4"/>
        <v>348115</v>
      </c>
      <c r="D38">
        <v>41664</v>
      </c>
      <c r="E38">
        <v>43617</v>
      </c>
      <c r="F38">
        <v>346162</v>
      </c>
      <c r="G38">
        <v>75</v>
      </c>
      <c r="H38">
        <v>57</v>
      </c>
      <c r="I38">
        <f t="shared" si="0"/>
        <v>18</v>
      </c>
      <c r="J38">
        <f t="shared" si="1"/>
        <v>765.21052631578948</v>
      </c>
      <c r="K38">
        <f t="shared" si="2"/>
        <v>13773.78947368421</v>
      </c>
      <c r="L38" s="6">
        <f t="shared" si="5"/>
        <v>52589.436923778732</v>
      </c>
      <c r="M38" s="13">
        <f t="shared" si="3"/>
        <v>0.24</v>
      </c>
    </row>
    <row r="39" spans="1:13" x14ac:dyDescent="0.35">
      <c r="B39">
        <v>4</v>
      </c>
      <c r="C39">
        <f t="shared" si="4"/>
        <v>346162</v>
      </c>
      <c r="D39">
        <v>33561</v>
      </c>
      <c r="E39">
        <v>29886</v>
      </c>
      <c r="F39">
        <v>349837</v>
      </c>
      <c r="G39">
        <v>75</v>
      </c>
      <c r="H39">
        <v>56</v>
      </c>
      <c r="I39">
        <f t="shared" si="0"/>
        <v>19</v>
      </c>
      <c r="J39">
        <f t="shared" si="1"/>
        <v>533.67857142857144</v>
      </c>
      <c r="K39">
        <f t="shared" si="2"/>
        <v>10139.892857142857</v>
      </c>
      <c r="L39" s="6">
        <f t="shared" si="5"/>
        <v>46124.544066635877</v>
      </c>
      <c r="M39" s="13">
        <f t="shared" si="3"/>
        <v>0.25333333333333335</v>
      </c>
    </row>
    <row r="40" spans="1:13" x14ac:dyDescent="0.35">
      <c r="A40">
        <v>2014</v>
      </c>
      <c r="B40">
        <v>1</v>
      </c>
      <c r="C40">
        <f t="shared" si="4"/>
        <v>349837</v>
      </c>
      <c r="D40">
        <v>38030</v>
      </c>
      <c r="E40">
        <v>34627</v>
      </c>
      <c r="F40">
        <v>353240</v>
      </c>
      <c r="G40">
        <v>75</v>
      </c>
      <c r="H40">
        <v>66</v>
      </c>
      <c r="I40">
        <f t="shared" si="0"/>
        <v>9</v>
      </c>
      <c r="J40">
        <f t="shared" si="1"/>
        <v>524.65151515151513</v>
      </c>
      <c r="K40">
        <f t="shared" si="2"/>
        <v>4721.863636363636</v>
      </c>
      <c r="L40" s="6">
        <f t="shared" si="5"/>
        <v>44805.680430272245</v>
      </c>
      <c r="M40" s="13">
        <f t="shared" si="3"/>
        <v>0.12</v>
      </c>
    </row>
    <row r="41" spans="1:13" x14ac:dyDescent="0.35">
      <c r="B41">
        <v>2</v>
      </c>
      <c r="C41">
        <f t="shared" si="4"/>
        <v>353240</v>
      </c>
      <c r="D41">
        <v>30874</v>
      </c>
      <c r="E41">
        <v>26148</v>
      </c>
      <c r="F41">
        <v>357966</v>
      </c>
      <c r="G41">
        <v>75</v>
      </c>
      <c r="H41">
        <v>65</v>
      </c>
      <c r="I41">
        <f t="shared" si="0"/>
        <v>10</v>
      </c>
      <c r="J41">
        <f t="shared" si="1"/>
        <v>402.27692307692308</v>
      </c>
      <c r="K41">
        <f t="shared" si="2"/>
        <v>4022.7692307692309</v>
      </c>
      <c r="L41" s="6">
        <f t="shared" si="5"/>
        <v>45508.911199503011</v>
      </c>
      <c r="M41" s="13">
        <f t="shared" si="3"/>
        <v>0.13333333333333333</v>
      </c>
    </row>
    <row r="42" spans="1:13" x14ac:dyDescent="0.35">
      <c r="B42">
        <v>3</v>
      </c>
      <c r="C42">
        <f t="shared" si="4"/>
        <v>357966</v>
      </c>
      <c r="D42">
        <v>40609</v>
      </c>
      <c r="E42">
        <v>39003</v>
      </c>
      <c r="F42">
        <v>359572</v>
      </c>
      <c r="G42">
        <v>75</v>
      </c>
      <c r="H42">
        <v>65</v>
      </c>
      <c r="I42">
        <f t="shared" si="0"/>
        <v>10</v>
      </c>
      <c r="J42">
        <f t="shared" si="1"/>
        <v>600.04615384615386</v>
      </c>
      <c r="K42">
        <f t="shared" si="2"/>
        <v>6000.461538461539</v>
      </c>
      <c r="L42" s="6">
        <f t="shared" si="5"/>
        <v>41114.449661041472</v>
      </c>
      <c r="M42" s="13">
        <f t="shared" si="3"/>
        <v>0.13333333333333333</v>
      </c>
    </row>
    <row r="43" spans="1:13" x14ac:dyDescent="0.35">
      <c r="B43">
        <v>4</v>
      </c>
      <c r="C43">
        <f t="shared" si="4"/>
        <v>359572</v>
      </c>
      <c r="D43">
        <v>35806</v>
      </c>
      <c r="E43">
        <v>30802</v>
      </c>
      <c r="F43">
        <v>364576</v>
      </c>
      <c r="G43">
        <v>75</v>
      </c>
      <c r="H43">
        <v>64</v>
      </c>
      <c r="I43">
        <f t="shared" si="0"/>
        <v>11</v>
      </c>
      <c r="J43">
        <f t="shared" si="1"/>
        <v>481.28125</v>
      </c>
      <c r="K43">
        <f t="shared" si="2"/>
        <v>5294.09375</v>
      </c>
      <c r="L43" s="6">
        <f t="shared" si="5"/>
        <v>40824.355911041464</v>
      </c>
      <c r="M43" s="13">
        <f t="shared" si="3"/>
        <v>0.14666666666666667</v>
      </c>
    </row>
    <row r="44" spans="1:13" x14ac:dyDescent="0.35">
      <c r="A44">
        <v>2015</v>
      </c>
      <c r="B44">
        <v>1</v>
      </c>
      <c r="C44">
        <f t="shared" si="4"/>
        <v>364576</v>
      </c>
      <c r="D44">
        <v>40905</v>
      </c>
      <c r="E44">
        <v>37656</v>
      </c>
      <c r="F44">
        <v>367825</v>
      </c>
      <c r="G44">
        <v>75</v>
      </c>
      <c r="H44">
        <v>65</v>
      </c>
      <c r="I44">
        <f t="shared" si="0"/>
        <v>10</v>
      </c>
      <c r="J44">
        <f t="shared" si="1"/>
        <v>579.32307692307688</v>
      </c>
      <c r="K44">
        <f t="shared" si="2"/>
        <v>5793.2307692307686</v>
      </c>
      <c r="L44" s="6">
        <f>L43+D44-E44-K44</f>
        <v>38280.125141810699</v>
      </c>
      <c r="M44" s="13">
        <f t="shared" si="3"/>
        <v>0.13333333333333333</v>
      </c>
    </row>
    <row r="45" spans="1:13" x14ac:dyDescent="0.35">
      <c r="B45">
        <v>2</v>
      </c>
      <c r="C45">
        <f t="shared" si="4"/>
        <v>367825</v>
      </c>
      <c r="D45">
        <v>30874</v>
      </c>
      <c r="E45">
        <v>26148</v>
      </c>
      <c r="F45">
        <v>232263</v>
      </c>
      <c r="G45">
        <v>94</v>
      </c>
      <c r="H45">
        <v>61</v>
      </c>
      <c r="I45">
        <f t="shared" si="0"/>
        <v>33</v>
      </c>
      <c r="J45">
        <f t="shared" si="1"/>
        <v>428.65573770491801</v>
      </c>
      <c r="K45">
        <f t="shared" si="2"/>
        <v>14145.639344262294</v>
      </c>
      <c r="L45" s="6">
        <f t="shared" si="5"/>
        <v>28860.485797548405</v>
      </c>
      <c r="M45" s="13">
        <f t="shared" si="3"/>
        <v>0.35106382978723405</v>
      </c>
    </row>
    <row r="46" spans="1:13" x14ac:dyDescent="0.35">
      <c r="B46">
        <v>3</v>
      </c>
      <c r="C46">
        <f t="shared" si="4"/>
        <v>232263</v>
      </c>
      <c r="D46">
        <v>26317</v>
      </c>
      <c r="E46">
        <v>24443</v>
      </c>
      <c r="F46">
        <v>234137</v>
      </c>
      <c r="G46">
        <v>94</v>
      </c>
      <c r="H46">
        <v>59</v>
      </c>
      <c r="I46">
        <f t="shared" si="0"/>
        <v>35</v>
      </c>
      <c r="J46">
        <f t="shared" si="1"/>
        <v>414.28813559322032</v>
      </c>
      <c r="K46">
        <f t="shared" si="2"/>
        <v>14500.084745762711</v>
      </c>
      <c r="L46" s="6">
        <f t="shared" si="5"/>
        <v>16234.401051785693</v>
      </c>
      <c r="M46" s="13">
        <f t="shared" si="3"/>
        <v>0.37234042553191488</v>
      </c>
    </row>
    <row r="47" spans="1:13" x14ac:dyDescent="0.35">
      <c r="B47">
        <v>4</v>
      </c>
      <c r="C47">
        <f t="shared" si="4"/>
        <v>234137</v>
      </c>
      <c r="D47">
        <v>22297</v>
      </c>
      <c r="E47">
        <v>19036</v>
      </c>
      <c r="F47">
        <v>246744</v>
      </c>
      <c r="G47">
        <v>94</v>
      </c>
      <c r="H47">
        <v>65</v>
      </c>
      <c r="I47">
        <f t="shared" si="0"/>
        <v>29</v>
      </c>
      <c r="J47">
        <f t="shared" si="1"/>
        <v>292.86153846153849</v>
      </c>
      <c r="K47">
        <f t="shared" si="2"/>
        <v>8492.9846153846156</v>
      </c>
      <c r="L47" s="6">
        <f t="shared" si="5"/>
        <v>11002.416436401079</v>
      </c>
      <c r="M47" s="13">
        <f t="shared" si="3"/>
        <v>0.30851063829787234</v>
      </c>
    </row>
    <row r="48" spans="1:13" x14ac:dyDescent="0.35">
      <c r="A48">
        <v>2016</v>
      </c>
      <c r="B48">
        <v>1</v>
      </c>
      <c r="C48">
        <f t="shared" si="4"/>
        <v>246744</v>
      </c>
      <c r="D48">
        <v>27081</v>
      </c>
      <c r="E48">
        <v>22937</v>
      </c>
      <c r="F48">
        <v>250888</v>
      </c>
      <c r="G48">
        <v>94</v>
      </c>
      <c r="H48">
        <v>66</v>
      </c>
      <c r="I48">
        <f t="shared" si="0"/>
        <v>28</v>
      </c>
      <c r="J48">
        <f t="shared" si="1"/>
        <v>347.530303030303</v>
      </c>
      <c r="K48">
        <f t="shared" si="2"/>
        <v>9730.8484848484841</v>
      </c>
      <c r="L48" s="6">
        <f t="shared" si="5"/>
        <v>5415.5679515525953</v>
      </c>
      <c r="M48" s="13">
        <f t="shared" si="3"/>
        <v>0.2978723404255319</v>
      </c>
    </row>
    <row r="49" spans="2:13" x14ac:dyDescent="0.35">
      <c r="B49">
        <v>2</v>
      </c>
      <c r="C49">
        <f t="shared" si="4"/>
        <v>250888</v>
      </c>
      <c r="D49">
        <v>22809</v>
      </c>
      <c r="E49">
        <v>18255</v>
      </c>
      <c r="F49">
        <v>255442</v>
      </c>
      <c r="G49">
        <v>94</v>
      </c>
      <c r="H49">
        <v>64</v>
      </c>
      <c r="I49">
        <f t="shared" si="0"/>
        <v>30</v>
      </c>
      <c r="J49">
        <f t="shared" si="1"/>
        <v>285.234375</v>
      </c>
      <c r="K49">
        <f t="shared" si="2"/>
        <v>8557.03125</v>
      </c>
      <c r="L49" s="6">
        <f t="shared" si="5"/>
        <v>1412.5367015525953</v>
      </c>
      <c r="M49" s="13">
        <f t="shared" si="3"/>
        <v>0.31914893617021278</v>
      </c>
    </row>
    <row r="50" spans="2:13" x14ac:dyDescent="0.35">
      <c r="B50">
        <v>3</v>
      </c>
      <c r="C50">
        <f t="shared" si="4"/>
        <v>255442</v>
      </c>
      <c r="D50">
        <v>25657</v>
      </c>
      <c r="E50">
        <v>22273</v>
      </c>
      <c r="F50">
        <v>258826</v>
      </c>
      <c r="G50">
        <v>94</v>
      </c>
      <c r="H50">
        <v>62</v>
      </c>
      <c r="I50">
        <f t="shared" si="0"/>
        <v>32</v>
      </c>
      <c r="J50">
        <f t="shared" si="1"/>
        <v>359.24193548387098</v>
      </c>
      <c r="K50">
        <f t="shared" si="2"/>
        <v>11495.741935483871</v>
      </c>
      <c r="L50" s="6">
        <f t="shared" si="5"/>
        <v>-6699.2052339312759</v>
      </c>
      <c r="M50" s="13">
        <f t="shared" si="3"/>
        <v>0.34042553191489361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opLeftCell="N56" workbookViewId="0">
      <selection activeCell="AF57" sqref="AF57"/>
    </sheetView>
  </sheetViews>
  <sheetFormatPr defaultRowHeight="14.5" x14ac:dyDescent="0.35"/>
  <sheetData>
    <row r="1" spans="1:21" x14ac:dyDescent="0.35">
      <c r="A1" t="s">
        <v>0</v>
      </c>
    </row>
    <row r="2" spans="1:21" x14ac:dyDescent="0.35">
      <c r="A2" t="s">
        <v>39</v>
      </c>
    </row>
    <row r="3" spans="1:21" x14ac:dyDescent="0.3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F4" s="1"/>
      <c r="G4" s="1"/>
      <c r="K4" s="2" t="s">
        <v>1</v>
      </c>
      <c r="L4" s="2"/>
      <c r="M4" s="2" t="s">
        <v>2</v>
      </c>
      <c r="N4" s="2"/>
      <c r="R4" s="1"/>
      <c r="S4" s="1"/>
      <c r="T4" s="1"/>
      <c r="U4" s="1"/>
    </row>
    <row r="5" spans="1:21" x14ac:dyDescent="0.35">
      <c r="A5" t="s">
        <v>4</v>
      </c>
      <c r="B5" t="s">
        <v>5</v>
      </c>
      <c r="C5" t="s">
        <v>6</v>
      </c>
      <c r="D5" t="s">
        <v>7</v>
      </c>
      <c r="E5" t="s">
        <v>8</v>
      </c>
      <c r="F5" s="1"/>
      <c r="G5" s="1"/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</v>
      </c>
      <c r="P5" s="1" t="s">
        <v>2</v>
      </c>
      <c r="Q5" s="1" t="s">
        <v>3</v>
      </c>
      <c r="R5" s="1"/>
      <c r="S5" s="1"/>
      <c r="T5" s="1"/>
      <c r="U5" s="1"/>
    </row>
    <row r="6" spans="1:21" x14ac:dyDescent="0.35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>
        <v>1608</v>
      </c>
      <c r="I6">
        <v>1378</v>
      </c>
      <c r="J6">
        <f>H6-I6</f>
        <v>230</v>
      </c>
      <c r="K6">
        <v>90441</v>
      </c>
      <c r="L6">
        <v>322191</v>
      </c>
      <c r="M6">
        <v>94271</v>
      </c>
      <c r="N6">
        <v>288133</v>
      </c>
      <c r="O6">
        <f>K6+L6</f>
        <v>412632</v>
      </c>
      <c r="P6">
        <f>M6+N6</f>
        <v>382404</v>
      </c>
      <c r="Q6">
        <v>4114313</v>
      </c>
      <c r="R6" s="1"/>
      <c r="S6" s="1"/>
      <c r="T6" s="3"/>
      <c r="U6" s="3"/>
    </row>
    <row r="7" spans="1:21" x14ac:dyDescent="0.35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>
        <v>1610</v>
      </c>
      <c r="I7">
        <v>1361</v>
      </c>
      <c r="J7">
        <f t="shared" ref="J7:J48" si="0">H7-I7</f>
        <v>249</v>
      </c>
      <c r="K7">
        <v>82933</v>
      </c>
      <c r="L7">
        <v>329001</v>
      </c>
      <c r="M7">
        <v>77472</v>
      </c>
      <c r="N7">
        <v>270752</v>
      </c>
      <c r="O7">
        <f t="shared" ref="O7:O48" si="1">K7+L7</f>
        <v>411934</v>
      </c>
      <c r="P7">
        <f t="shared" ref="P7:P48" si="2">M7+N7</f>
        <v>348224</v>
      </c>
      <c r="Q7">
        <v>4178023</v>
      </c>
      <c r="R7" s="1"/>
      <c r="S7" s="1"/>
      <c r="T7" s="3"/>
      <c r="U7" s="3"/>
    </row>
    <row r="8" spans="1:21" x14ac:dyDescent="0.35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>
        <v>1611</v>
      </c>
      <c r="I8">
        <v>1395</v>
      </c>
      <c r="J8">
        <f t="shared" si="0"/>
        <v>216</v>
      </c>
      <c r="K8">
        <v>78668</v>
      </c>
      <c r="L8">
        <v>349057</v>
      </c>
      <c r="M8">
        <v>109685</v>
      </c>
      <c r="N8">
        <v>335937</v>
      </c>
      <c r="O8">
        <f t="shared" si="1"/>
        <v>427725</v>
      </c>
      <c r="P8">
        <f t="shared" si="2"/>
        <v>445622</v>
      </c>
      <c r="Q8">
        <v>4160126</v>
      </c>
      <c r="R8" s="1"/>
      <c r="S8" s="1"/>
      <c r="T8" s="3"/>
      <c r="U8" s="3"/>
    </row>
    <row r="9" spans="1:21" x14ac:dyDescent="0.35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>
        <v>1600</v>
      </c>
      <c r="I9">
        <v>1326</v>
      </c>
      <c r="J9">
        <f t="shared" si="0"/>
        <v>274</v>
      </c>
      <c r="K9">
        <v>87403</v>
      </c>
      <c r="L9">
        <v>339014</v>
      </c>
      <c r="M9">
        <v>93488</v>
      </c>
      <c r="N9">
        <v>345036</v>
      </c>
      <c r="O9">
        <f t="shared" si="1"/>
        <v>426417</v>
      </c>
      <c r="P9">
        <f t="shared" si="2"/>
        <v>438524</v>
      </c>
      <c r="Q9">
        <v>4148019</v>
      </c>
      <c r="R9" s="1"/>
      <c r="S9" s="1"/>
      <c r="T9" s="3"/>
      <c r="U9" s="3"/>
    </row>
    <row r="10" spans="1:21" x14ac:dyDescent="0.35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>
        <v>1600</v>
      </c>
      <c r="I10">
        <v>1406</v>
      </c>
      <c r="J10">
        <f t="shared" si="0"/>
        <v>194</v>
      </c>
      <c r="K10">
        <v>85603</v>
      </c>
      <c r="L10">
        <v>341377</v>
      </c>
      <c r="M10">
        <v>93112</v>
      </c>
      <c r="N10">
        <v>415736</v>
      </c>
      <c r="O10">
        <f t="shared" si="1"/>
        <v>426980</v>
      </c>
      <c r="P10">
        <f t="shared" si="2"/>
        <v>508848</v>
      </c>
      <c r="Q10">
        <v>4066151</v>
      </c>
      <c r="R10" s="1"/>
      <c r="S10" s="1"/>
      <c r="T10" s="3"/>
      <c r="U10" s="3"/>
    </row>
    <row r="11" spans="1:21" x14ac:dyDescent="0.35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>
        <v>1711</v>
      </c>
      <c r="I11">
        <v>1537</v>
      </c>
      <c r="J11">
        <f t="shared" si="0"/>
        <v>174</v>
      </c>
      <c r="K11">
        <v>76988</v>
      </c>
      <c r="L11">
        <v>307269</v>
      </c>
      <c r="M11">
        <v>72819</v>
      </c>
      <c r="N11">
        <v>319672</v>
      </c>
      <c r="O11">
        <f t="shared" si="1"/>
        <v>384257</v>
      </c>
      <c r="P11">
        <f t="shared" si="2"/>
        <v>392491</v>
      </c>
      <c r="Q11">
        <v>4057917</v>
      </c>
      <c r="R11" s="1"/>
      <c r="S11" s="1"/>
      <c r="T11" s="3"/>
      <c r="U11" s="3"/>
    </row>
    <row r="12" spans="1:21" x14ac:dyDescent="0.35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>
        <v>1711</v>
      </c>
      <c r="I12">
        <v>1518</v>
      </c>
      <c r="J12">
        <f t="shared" si="0"/>
        <v>193</v>
      </c>
      <c r="K12">
        <v>89273</v>
      </c>
      <c r="L12">
        <v>356129</v>
      </c>
      <c r="M12">
        <v>102468</v>
      </c>
      <c r="N12">
        <v>368657</v>
      </c>
      <c r="O12">
        <f t="shared" si="1"/>
        <v>445402</v>
      </c>
      <c r="P12">
        <f t="shared" si="2"/>
        <v>471125</v>
      </c>
      <c r="Q12">
        <v>4032194</v>
      </c>
      <c r="R12" s="1"/>
      <c r="S12" s="1"/>
      <c r="T12" s="3"/>
      <c r="U12" s="3"/>
    </row>
    <row r="13" spans="1:21" x14ac:dyDescent="0.35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>
        <v>1715</v>
      </c>
      <c r="I13">
        <v>1509</v>
      </c>
      <c r="J13">
        <f t="shared" si="0"/>
        <v>206</v>
      </c>
      <c r="K13">
        <v>85765</v>
      </c>
      <c r="L13">
        <v>309622</v>
      </c>
      <c r="M13">
        <v>76065</v>
      </c>
      <c r="N13">
        <v>305734</v>
      </c>
      <c r="O13">
        <f t="shared" si="1"/>
        <v>395387</v>
      </c>
      <c r="P13">
        <f t="shared" si="2"/>
        <v>381799</v>
      </c>
      <c r="Q13">
        <v>4045782</v>
      </c>
      <c r="T13" s="5"/>
      <c r="U13" s="5"/>
    </row>
    <row r="14" spans="1:21" x14ac:dyDescent="0.35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>
        <v>1897</v>
      </c>
      <c r="I14">
        <v>1521</v>
      </c>
      <c r="J14">
        <f t="shared" si="0"/>
        <v>376</v>
      </c>
      <c r="K14">
        <v>87430</v>
      </c>
      <c r="L14">
        <v>349539</v>
      </c>
      <c r="M14">
        <v>85940</v>
      </c>
      <c r="N14">
        <v>350795</v>
      </c>
      <c r="O14">
        <f t="shared" si="1"/>
        <v>436969</v>
      </c>
      <c r="P14">
        <f t="shared" si="2"/>
        <v>436735</v>
      </c>
      <c r="Q14">
        <v>4046016</v>
      </c>
      <c r="T14" s="5"/>
      <c r="U14" s="5"/>
    </row>
    <row r="15" spans="1:21" x14ac:dyDescent="0.35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>
        <v>1897</v>
      </c>
      <c r="I15">
        <v>1506</v>
      </c>
      <c r="J15">
        <f t="shared" si="0"/>
        <v>391</v>
      </c>
      <c r="K15">
        <v>91699</v>
      </c>
      <c r="L15">
        <v>389671</v>
      </c>
      <c r="M15">
        <v>82248</v>
      </c>
      <c r="N15">
        <v>361152</v>
      </c>
      <c r="O15">
        <f t="shared" si="1"/>
        <v>481370</v>
      </c>
      <c r="P15">
        <f t="shared" si="2"/>
        <v>443400</v>
      </c>
      <c r="Q15">
        <v>4083986</v>
      </c>
      <c r="T15" s="5"/>
      <c r="U15" s="5"/>
    </row>
    <row r="16" spans="1:21" x14ac:dyDescent="0.35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>
        <v>1898</v>
      </c>
      <c r="I16">
        <v>1520</v>
      </c>
      <c r="J16">
        <f t="shared" si="0"/>
        <v>378</v>
      </c>
      <c r="K16" s="5">
        <v>110194</v>
      </c>
      <c r="L16" s="5">
        <v>407599</v>
      </c>
      <c r="M16">
        <v>112679</v>
      </c>
      <c r="N16">
        <v>379044</v>
      </c>
      <c r="O16">
        <f t="shared" si="1"/>
        <v>517793</v>
      </c>
      <c r="P16">
        <f t="shared" si="2"/>
        <v>491723</v>
      </c>
      <c r="Q16">
        <v>4110056</v>
      </c>
      <c r="T16" s="5"/>
      <c r="U16" s="5"/>
    </row>
    <row r="17" spans="1:21" x14ac:dyDescent="0.35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>
        <v>1898</v>
      </c>
      <c r="I17">
        <v>1634</v>
      </c>
      <c r="J17">
        <f t="shared" si="0"/>
        <v>264</v>
      </c>
      <c r="K17" s="5">
        <v>80165</v>
      </c>
      <c r="L17" s="5">
        <v>353479</v>
      </c>
      <c r="M17">
        <v>85070</v>
      </c>
      <c r="N17">
        <v>319864</v>
      </c>
      <c r="O17">
        <f t="shared" si="1"/>
        <v>433644</v>
      </c>
      <c r="P17">
        <f t="shared" si="2"/>
        <v>404934</v>
      </c>
      <c r="Q17">
        <v>4138766</v>
      </c>
      <c r="T17" s="5"/>
      <c r="U17" s="5"/>
    </row>
    <row r="18" spans="1:21" x14ac:dyDescent="0.35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>
        <v>1898</v>
      </c>
      <c r="I18">
        <v>1639</v>
      </c>
      <c r="J18">
        <f t="shared" si="0"/>
        <v>259</v>
      </c>
      <c r="K18">
        <v>96664</v>
      </c>
      <c r="L18">
        <v>354609</v>
      </c>
      <c r="M18">
        <v>91738</v>
      </c>
      <c r="N18">
        <v>365028</v>
      </c>
      <c r="O18">
        <f t="shared" si="1"/>
        <v>451273</v>
      </c>
      <c r="P18">
        <f t="shared" si="2"/>
        <v>456766</v>
      </c>
      <c r="Q18">
        <v>4133273</v>
      </c>
      <c r="T18" s="5"/>
      <c r="U18" s="5"/>
    </row>
    <row r="19" spans="1:21" x14ac:dyDescent="0.35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>
        <v>1898</v>
      </c>
      <c r="I19">
        <v>1634</v>
      </c>
      <c r="J19">
        <f t="shared" si="0"/>
        <v>264</v>
      </c>
      <c r="K19">
        <v>79030</v>
      </c>
      <c r="L19">
        <v>375845</v>
      </c>
      <c r="M19">
        <v>73415</v>
      </c>
      <c r="N19">
        <v>314213</v>
      </c>
      <c r="O19">
        <f t="shared" si="1"/>
        <v>454875</v>
      </c>
      <c r="P19">
        <f t="shared" si="2"/>
        <v>387628</v>
      </c>
      <c r="Q19">
        <v>4200520</v>
      </c>
      <c r="T19" s="5"/>
      <c r="U19" s="5"/>
    </row>
    <row r="20" spans="1:21" x14ac:dyDescent="0.35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>
        <v>1908</v>
      </c>
      <c r="I20">
        <v>1619</v>
      </c>
      <c r="J20">
        <f t="shared" si="0"/>
        <v>289</v>
      </c>
      <c r="K20">
        <v>96104</v>
      </c>
      <c r="L20">
        <v>355143</v>
      </c>
      <c r="M20">
        <v>103100</v>
      </c>
      <c r="N20">
        <v>369461</v>
      </c>
      <c r="O20">
        <f t="shared" si="1"/>
        <v>451247</v>
      </c>
      <c r="P20">
        <f t="shared" si="2"/>
        <v>472561</v>
      </c>
      <c r="Q20">
        <v>4179206</v>
      </c>
      <c r="T20" s="5"/>
      <c r="U20" s="5"/>
    </row>
    <row r="21" spans="1:21" x14ac:dyDescent="0.35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>
        <v>2053</v>
      </c>
      <c r="I21">
        <v>1703</v>
      </c>
      <c r="J21">
        <f t="shared" si="0"/>
        <v>350</v>
      </c>
      <c r="K21">
        <v>88691</v>
      </c>
      <c r="L21">
        <v>310877</v>
      </c>
      <c r="M21">
        <v>89752</v>
      </c>
      <c r="N21">
        <v>330564</v>
      </c>
      <c r="O21">
        <f t="shared" si="1"/>
        <v>399568</v>
      </c>
      <c r="P21">
        <f t="shared" si="2"/>
        <v>420316</v>
      </c>
      <c r="Q21">
        <v>4158458</v>
      </c>
      <c r="T21" s="5"/>
      <c r="U21" s="5"/>
    </row>
    <row r="22" spans="1:21" x14ac:dyDescent="0.35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>
        <v>2087</v>
      </c>
      <c r="I22">
        <v>1763</v>
      </c>
      <c r="J22">
        <f t="shared" si="0"/>
        <v>324</v>
      </c>
      <c r="K22">
        <v>111059</v>
      </c>
      <c r="L22">
        <v>472068</v>
      </c>
      <c r="M22">
        <v>108916</v>
      </c>
      <c r="N22">
        <v>459752</v>
      </c>
      <c r="O22">
        <f t="shared" si="1"/>
        <v>583127</v>
      </c>
      <c r="P22">
        <f t="shared" si="2"/>
        <v>568668</v>
      </c>
      <c r="Q22">
        <v>4108117</v>
      </c>
      <c r="T22" s="5"/>
      <c r="U22" s="5"/>
    </row>
    <row r="23" spans="1:21" x14ac:dyDescent="0.35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>
        <v>2087</v>
      </c>
      <c r="I23">
        <v>1807</v>
      </c>
      <c r="J23">
        <f t="shared" si="0"/>
        <v>280</v>
      </c>
      <c r="K23" s="5">
        <v>99012</v>
      </c>
      <c r="L23" s="5">
        <v>336179</v>
      </c>
      <c r="M23">
        <v>88377</v>
      </c>
      <c r="N23">
        <v>319830</v>
      </c>
      <c r="O23">
        <f t="shared" si="1"/>
        <v>435191</v>
      </c>
      <c r="P23">
        <f t="shared" si="2"/>
        <v>408207</v>
      </c>
      <c r="Q23">
        <v>4135101</v>
      </c>
      <c r="T23" s="5"/>
      <c r="U23" s="5"/>
    </row>
    <row r="24" spans="1:21" x14ac:dyDescent="0.35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>
        <v>2087</v>
      </c>
      <c r="I24">
        <v>1853</v>
      </c>
      <c r="J24">
        <f t="shared" si="0"/>
        <v>234</v>
      </c>
      <c r="K24" s="5">
        <v>105872</v>
      </c>
      <c r="L24" s="5">
        <v>316689</v>
      </c>
      <c r="M24">
        <v>110805</v>
      </c>
      <c r="N24">
        <v>388884</v>
      </c>
      <c r="O24">
        <f t="shared" si="1"/>
        <v>422561</v>
      </c>
      <c r="P24">
        <f t="shared" si="2"/>
        <v>499689</v>
      </c>
      <c r="Q24">
        <v>4057973</v>
      </c>
      <c r="T24" s="5"/>
      <c r="U24" s="5"/>
    </row>
    <row r="25" spans="1:21" x14ac:dyDescent="0.35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>
        <v>1768</v>
      </c>
      <c r="I25">
        <v>1654</v>
      </c>
      <c r="J25">
        <f t="shared" si="0"/>
        <v>114</v>
      </c>
      <c r="K25" s="5">
        <v>138337</v>
      </c>
      <c r="L25" s="5">
        <v>624394</v>
      </c>
      <c r="M25">
        <v>143288</v>
      </c>
      <c r="N25">
        <v>772811</v>
      </c>
      <c r="O25">
        <f t="shared" si="1"/>
        <v>762731</v>
      </c>
      <c r="P25">
        <f t="shared" si="2"/>
        <v>916099</v>
      </c>
      <c r="Q25">
        <v>3904605</v>
      </c>
      <c r="T25" s="5"/>
      <c r="U25" s="5"/>
    </row>
    <row r="26" spans="1:21" x14ac:dyDescent="0.35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>
        <v>2012</v>
      </c>
      <c r="I26">
        <v>1829</v>
      </c>
      <c r="J26">
        <f t="shared" si="0"/>
        <v>183</v>
      </c>
      <c r="K26" s="5">
        <v>118094</v>
      </c>
      <c r="L26" s="5">
        <v>422084</v>
      </c>
      <c r="M26">
        <v>127964</v>
      </c>
      <c r="N26">
        <v>585068</v>
      </c>
      <c r="O26">
        <f t="shared" si="1"/>
        <v>540178</v>
      </c>
      <c r="P26">
        <f t="shared" si="2"/>
        <v>713032</v>
      </c>
      <c r="Q26">
        <v>3731751</v>
      </c>
      <c r="T26" s="5"/>
      <c r="U26" s="5"/>
    </row>
    <row r="27" spans="1:21" x14ac:dyDescent="0.35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>
        <v>2012</v>
      </c>
      <c r="I27">
        <v>1818</v>
      </c>
      <c r="J27">
        <f t="shared" si="0"/>
        <v>194</v>
      </c>
      <c r="K27" s="5">
        <v>154613</v>
      </c>
      <c r="L27" s="5">
        <v>454962</v>
      </c>
      <c r="M27">
        <v>144920</v>
      </c>
      <c r="N27">
        <v>528806</v>
      </c>
      <c r="O27">
        <f t="shared" si="1"/>
        <v>609575</v>
      </c>
      <c r="P27">
        <f t="shared" si="2"/>
        <v>673726</v>
      </c>
      <c r="Q27">
        <v>3667600</v>
      </c>
      <c r="T27" s="5"/>
      <c r="U27" s="5"/>
    </row>
    <row r="28" spans="1:21" x14ac:dyDescent="0.35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>
        <v>2012</v>
      </c>
      <c r="I28">
        <v>1795</v>
      </c>
      <c r="J28">
        <f t="shared" si="0"/>
        <v>217</v>
      </c>
      <c r="K28" s="5">
        <v>96979</v>
      </c>
      <c r="L28" s="5">
        <v>353889</v>
      </c>
      <c r="M28">
        <v>106704</v>
      </c>
      <c r="N28">
        <v>510041</v>
      </c>
      <c r="O28">
        <f t="shared" si="1"/>
        <v>450868</v>
      </c>
      <c r="P28">
        <f t="shared" si="2"/>
        <v>616745</v>
      </c>
      <c r="Q28">
        <v>3501723</v>
      </c>
      <c r="T28" s="5"/>
      <c r="U28" s="5"/>
    </row>
    <row r="29" spans="1:21" x14ac:dyDescent="0.35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>
        <v>2012</v>
      </c>
      <c r="I29">
        <v>1837</v>
      </c>
      <c r="J29">
        <f t="shared" si="0"/>
        <v>175</v>
      </c>
      <c r="K29" s="5">
        <v>98085</v>
      </c>
      <c r="L29" s="5">
        <v>290788</v>
      </c>
      <c r="M29">
        <v>93987</v>
      </c>
      <c r="N29">
        <v>520655</v>
      </c>
      <c r="O29">
        <f t="shared" si="1"/>
        <v>388873</v>
      </c>
      <c r="P29">
        <f t="shared" si="2"/>
        <v>614642</v>
      </c>
      <c r="Q29">
        <v>3275954</v>
      </c>
      <c r="T29" s="5"/>
      <c r="U29" s="5"/>
    </row>
    <row r="30" spans="1:21" x14ac:dyDescent="0.35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>
        <v>2016</v>
      </c>
      <c r="I30">
        <v>1831</v>
      </c>
      <c r="J30">
        <f t="shared" si="0"/>
        <v>185</v>
      </c>
      <c r="K30" s="5">
        <v>143654</v>
      </c>
      <c r="L30" s="5">
        <v>315837</v>
      </c>
      <c r="M30">
        <v>147459</v>
      </c>
      <c r="N30">
        <v>443560</v>
      </c>
      <c r="O30">
        <f t="shared" si="1"/>
        <v>459491</v>
      </c>
      <c r="P30">
        <f t="shared" si="2"/>
        <v>591019</v>
      </c>
      <c r="Q30">
        <v>3144426</v>
      </c>
      <c r="T30" s="5"/>
      <c r="U30" s="5"/>
    </row>
    <row r="31" spans="1:21" x14ac:dyDescent="0.35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>
        <v>2024</v>
      </c>
      <c r="I31">
        <v>1794</v>
      </c>
      <c r="J31">
        <f t="shared" si="0"/>
        <v>230</v>
      </c>
      <c r="K31">
        <v>125736</v>
      </c>
      <c r="L31">
        <v>640100</v>
      </c>
      <c r="M31">
        <v>112183</v>
      </c>
      <c r="N31">
        <v>629585</v>
      </c>
      <c r="O31">
        <f t="shared" si="1"/>
        <v>765836</v>
      </c>
      <c r="P31">
        <f t="shared" si="2"/>
        <v>741768</v>
      </c>
      <c r="Q31">
        <v>3045942</v>
      </c>
      <c r="T31" s="5"/>
      <c r="U31" s="5"/>
    </row>
    <row r="32" spans="1:21" x14ac:dyDescent="0.35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>
        <v>2026</v>
      </c>
      <c r="I32">
        <v>1779</v>
      </c>
      <c r="J32">
        <f t="shared" si="0"/>
        <v>247</v>
      </c>
      <c r="K32">
        <v>167320</v>
      </c>
      <c r="L32">
        <v>661436</v>
      </c>
      <c r="M32">
        <v>151366</v>
      </c>
      <c r="N32">
        <v>735158</v>
      </c>
      <c r="O32">
        <f t="shared" si="1"/>
        <v>828756</v>
      </c>
      <c r="P32">
        <f t="shared" si="2"/>
        <v>886524</v>
      </c>
      <c r="Q32">
        <v>2936187</v>
      </c>
      <c r="T32" s="5"/>
      <c r="U32" s="5"/>
    </row>
    <row r="33" spans="1:21" x14ac:dyDescent="0.35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>
        <v>2026</v>
      </c>
      <c r="I33">
        <v>1755</v>
      </c>
      <c r="J33">
        <f t="shared" si="0"/>
        <v>271</v>
      </c>
      <c r="K33">
        <v>130746</v>
      </c>
      <c r="L33">
        <v>497812</v>
      </c>
      <c r="M33">
        <v>115943</v>
      </c>
      <c r="N33">
        <v>484856</v>
      </c>
      <c r="O33">
        <f t="shared" si="1"/>
        <v>628558</v>
      </c>
      <c r="P33">
        <f t="shared" si="2"/>
        <v>600799</v>
      </c>
      <c r="Q33">
        <v>2977306</v>
      </c>
      <c r="T33" s="5"/>
      <c r="U33" s="5"/>
    </row>
    <row r="34" spans="1:21" x14ac:dyDescent="0.35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>
        <v>2026</v>
      </c>
      <c r="I34">
        <v>1789</v>
      </c>
      <c r="J34">
        <f t="shared" si="0"/>
        <v>237</v>
      </c>
      <c r="K34">
        <v>123449</v>
      </c>
      <c r="L34">
        <v>471735</v>
      </c>
      <c r="M34">
        <v>116536</v>
      </c>
      <c r="N34">
        <v>458354</v>
      </c>
      <c r="O34">
        <f t="shared" si="1"/>
        <v>595184</v>
      </c>
      <c r="P34">
        <f t="shared" si="2"/>
        <v>574890</v>
      </c>
      <c r="Q34">
        <v>2927180</v>
      </c>
      <c r="T34" s="5"/>
      <c r="U34" s="5"/>
    </row>
    <row r="35" spans="1:21" x14ac:dyDescent="0.35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>
        <v>2046</v>
      </c>
      <c r="I35">
        <v>1791</v>
      </c>
      <c r="J35">
        <f t="shared" si="0"/>
        <v>255</v>
      </c>
      <c r="K35">
        <v>115714</v>
      </c>
      <c r="L35">
        <v>554460</v>
      </c>
      <c r="M35">
        <v>101331</v>
      </c>
      <c r="N35">
        <v>540598</v>
      </c>
      <c r="O35">
        <f t="shared" si="1"/>
        <v>670174</v>
      </c>
      <c r="P35">
        <f t="shared" si="2"/>
        <v>641929</v>
      </c>
      <c r="Q35">
        <v>2970022</v>
      </c>
      <c r="T35" s="5"/>
      <c r="U35" s="5"/>
    </row>
    <row r="36" spans="1:21" x14ac:dyDescent="0.35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>
        <v>2047</v>
      </c>
      <c r="I36">
        <v>1779</v>
      </c>
      <c r="J36">
        <f t="shared" si="0"/>
        <v>268</v>
      </c>
      <c r="K36">
        <v>155364</v>
      </c>
      <c r="L36">
        <v>554089</v>
      </c>
      <c r="M36">
        <v>143193</v>
      </c>
      <c r="N36">
        <v>525986</v>
      </c>
      <c r="O36">
        <f t="shared" si="1"/>
        <v>709453</v>
      </c>
      <c r="P36">
        <f t="shared" si="2"/>
        <v>669179</v>
      </c>
      <c r="Q36">
        <v>2995655</v>
      </c>
      <c r="T36" s="5"/>
      <c r="U36" s="5"/>
    </row>
    <row r="37" spans="1:21" x14ac:dyDescent="0.35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>
        <v>2049</v>
      </c>
      <c r="I37">
        <v>1771</v>
      </c>
      <c r="J37">
        <f t="shared" si="0"/>
        <v>278</v>
      </c>
      <c r="K37">
        <v>144998</v>
      </c>
      <c r="L37">
        <v>651731</v>
      </c>
      <c r="M37">
        <v>163286</v>
      </c>
      <c r="N37">
        <v>909602</v>
      </c>
      <c r="O37">
        <f t="shared" si="1"/>
        <v>796729</v>
      </c>
      <c r="P37">
        <f t="shared" si="2"/>
        <v>1072888</v>
      </c>
      <c r="Q37">
        <v>2884398</v>
      </c>
      <c r="T37" s="5"/>
      <c r="U37" s="5"/>
    </row>
    <row r="38" spans="1:21" x14ac:dyDescent="0.35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>
        <v>2069</v>
      </c>
      <c r="I38">
        <v>1807</v>
      </c>
      <c r="J38">
        <f t="shared" si="0"/>
        <v>262</v>
      </c>
      <c r="K38">
        <v>137807</v>
      </c>
      <c r="L38">
        <v>636216</v>
      </c>
      <c r="M38">
        <v>128481</v>
      </c>
      <c r="N38">
        <v>535832</v>
      </c>
      <c r="O38">
        <f t="shared" si="1"/>
        <v>774023</v>
      </c>
      <c r="P38">
        <f t="shared" si="2"/>
        <v>664313</v>
      </c>
      <c r="Q38">
        <v>2937846</v>
      </c>
      <c r="T38" s="5"/>
      <c r="U38" s="5"/>
    </row>
    <row r="39" spans="1:21" x14ac:dyDescent="0.35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>
        <v>2069</v>
      </c>
      <c r="I39">
        <v>1792</v>
      </c>
      <c r="J39">
        <f t="shared" si="0"/>
        <v>277</v>
      </c>
      <c r="K39">
        <v>93995</v>
      </c>
      <c r="L39">
        <v>536115</v>
      </c>
      <c r="M39">
        <v>98613</v>
      </c>
      <c r="N39">
        <v>549673</v>
      </c>
      <c r="O39">
        <f t="shared" si="1"/>
        <v>630110</v>
      </c>
      <c r="P39">
        <f t="shared" si="2"/>
        <v>648286</v>
      </c>
      <c r="Q39">
        <v>2913139</v>
      </c>
      <c r="T39" s="5"/>
      <c r="U39" s="5"/>
    </row>
    <row r="40" spans="1:21" x14ac:dyDescent="0.35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>
        <v>2069</v>
      </c>
      <c r="I40">
        <v>1792</v>
      </c>
      <c r="J40">
        <f t="shared" si="0"/>
        <v>277</v>
      </c>
      <c r="K40">
        <v>96265</v>
      </c>
      <c r="L40">
        <v>281916</v>
      </c>
      <c r="M40">
        <v>85550</v>
      </c>
      <c r="N40">
        <v>251879</v>
      </c>
      <c r="O40">
        <f t="shared" si="1"/>
        <v>378181</v>
      </c>
      <c r="P40">
        <f t="shared" si="2"/>
        <v>337429</v>
      </c>
      <c r="Q40">
        <v>2953891</v>
      </c>
      <c r="T40" s="5"/>
      <c r="U40" s="5"/>
    </row>
    <row r="41" spans="1:21" x14ac:dyDescent="0.35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>
        <v>2072</v>
      </c>
      <c r="I41">
        <v>1784</v>
      </c>
      <c r="J41">
        <f t="shared" si="0"/>
        <v>288</v>
      </c>
      <c r="K41">
        <v>124545</v>
      </c>
      <c r="L41">
        <v>786848</v>
      </c>
      <c r="M41">
        <v>144503</v>
      </c>
      <c r="N41">
        <v>1053555</v>
      </c>
      <c r="O41">
        <f t="shared" si="1"/>
        <v>911393</v>
      </c>
      <c r="P41">
        <f t="shared" si="2"/>
        <v>1198058</v>
      </c>
      <c r="Q41">
        <v>2868764</v>
      </c>
      <c r="T41" s="5"/>
      <c r="U41" s="5"/>
    </row>
    <row r="42" spans="1:21" x14ac:dyDescent="0.35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>
        <v>2251</v>
      </c>
      <c r="I42">
        <v>1756</v>
      </c>
      <c r="J42">
        <f t="shared" si="0"/>
        <v>495</v>
      </c>
      <c r="K42">
        <v>122237</v>
      </c>
      <c r="L42">
        <v>577421</v>
      </c>
      <c r="M42">
        <v>116736</v>
      </c>
      <c r="N42">
        <v>543115</v>
      </c>
      <c r="O42">
        <f t="shared" si="1"/>
        <v>699658</v>
      </c>
      <c r="P42">
        <f t="shared" si="2"/>
        <v>659851</v>
      </c>
      <c r="Q42">
        <v>2921490</v>
      </c>
      <c r="T42" s="5"/>
      <c r="U42" s="5"/>
    </row>
    <row r="43" spans="1:21" x14ac:dyDescent="0.35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>
        <v>2251</v>
      </c>
      <c r="I43">
        <v>1741</v>
      </c>
      <c r="J43">
        <f t="shared" si="0"/>
        <v>510</v>
      </c>
      <c r="K43">
        <v>79244</v>
      </c>
      <c r="L43">
        <v>271865</v>
      </c>
      <c r="M43">
        <v>76221</v>
      </c>
      <c r="N43">
        <v>299595</v>
      </c>
      <c r="O43">
        <f t="shared" si="1"/>
        <v>351109</v>
      </c>
      <c r="P43">
        <f t="shared" si="2"/>
        <v>375816</v>
      </c>
      <c r="Q43">
        <v>2951465</v>
      </c>
      <c r="T43" s="5"/>
      <c r="U43" s="5"/>
    </row>
    <row r="44" spans="1:21" x14ac:dyDescent="0.35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>
        <v>2251</v>
      </c>
      <c r="I44">
        <v>1709</v>
      </c>
      <c r="J44">
        <f t="shared" si="0"/>
        <v>542</v>
      </c>
      <c r="K44">
        <v>171601</v>
      </c>
      <c r="L44">
        <v>696576</v>
      </c>
      <c r="M44">
        <v>154140</v>
      </c>
      <c r="N44">
        <v>670103</v>
      </c>
      <c r="O44">
        <f t="shared" si="1"/>
        <v>868177</v>
      </c>
      <c r="P44">
        <f t="shared" si="2"/>
        <v>824243</v>
      </c>
      <c r="Q44">
        <v>3010149</v>
      </c>
      <c r="T44" s="5"/>
      <c r="U44" s="5"/>
    </row>
    <row r="45" spans="1:21" x14ac:dyDescent="0.35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>
        <v>2251</v>
      </c>
      <c r="I45">
        <v>1917</v>
      </c>
      <c r="J45">
        <f t="shared" si="0"/>
        <v>334</v>
      </c>
      <c r="K45">
        <v>131714</v>
      </c>
      <c r="L45">
        <v>798042</v>
      </c>
      <c r="M45">
        <v>130702</v>
      </c>
      <c r="N45">
        <v>912205</v>
      </c>
      <c r="O45">
        <f t="shared" si="1"/>
        <v>929756</v>
      </c>
      <c r="P45">
        <f t="shared" si="2"/>
        <v>1042907</v>
      </c>
      <c r="Q45">
        <v>2994074</v>
      </c>
      <c r="T45" s="5"/>
      <c r="U45" s="5"/>
    </row>
    <row r="46" spans="1:21" x14ac:dyDescent="0.35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>
        <v>2257</v>
      </c>
      <c r="I46">
        <v>1931</v>
      </c>
      <c r="J46">
        <f t="shared" si="0"/>
        <v>326</v>
      </c>
      <c r="K46">
        <v>183417</v>
      </c>
      <c r="L46">
        <v>743150</v>
      </c>
      <c r="M46">
        <v>159194</v>
      </c>
      <c r="N46">
        <v>605539</v>
      </c>
      <c r="O46">
        <f t="shared" si="1"/>
        <v>926567</v>
      </c>
      <c r="P46">
        <f t="shared" si="2"/>
        <v>764733</v>
      </c>
      <c r="Q46">
        <v>3094771</v>
      </c>
      <c r="T46" s="5"/>
      <c r="U46" s="5"/>
    </row>
    <row r="47" spans="1:21" x14ac:dyDescent="0.35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>
        <v>2257</v>
      </c>
      <c r="I47">
        <v>1918</v>
      </c>
      <c r="J47">
        <f t="shared" si="0"/>
        <v>339</v>
      </c>
      <c r="K47">
        <v>125464</v>
      </c>
      <c r="L47">
        <v>878111</v>
      </c>
      <c r="M47">
        <v>102036</v>
      </c>
      <c r="N47">
        <v>749299</v>
      </c>
      <c r="O47">
        <f t="shared" si="1"/>
        <v>1003575</v>
      </c>
      <c r="P47">
        <f t="shared" si="2"/>
        <v>851335</v>
      </c>
      <c r="Q47">
        <v>3132604</v>
      </c>
      <c r="T47" s="5"/>
      <c r="U47" s="5"/>
    </row>
    <row r="48" spans="1:21" x14ac:dyDescent="0.35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>
        <v>2257</v>
      </c>
      <c r="I48">
        <v>2248</v>
      </c>
      <c r="J48">
        <f t="shared" si="0"/>
        <v>9</v>
      </c>
      <c r="K48">
        <v>160662</v>
      </c>
      <c r="L48">
        <v>925231</v>
      </c>
      <c r="M48">
        <v>144179</v>
      </c>
      <c r="N48">
        <v>783209</v>
      </c>
      <c r="O48">
        <f t="shared" si="1"/>
        <v>1085893</v>
      </c>
      <c r="P48">
        <f t="shared" si="2"/>
        <v>927388</v>
      </c>
      <c r="Q48">
        <v>3217033</v>
      </c>
      <c r="T48" s="5"/>
      <c r="U48" s="5"/>
    </row>
    <row r="49" spans="1:21" x14ac:dyDescent="0.35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 s="6">
        <f>$B$134+$B$135*A49+$B$136*B49+$B$137*C49+$B$138*D49</f>
        <v>2257.0933333333332</v>
      </c>
      <c r="I49" s="6">
        <f>$N$134+$N$135*A49+$N$136*B49+$N$137*C49+$N$138*D49</f>
        <v>1960.6799999999996</v>
      </c>
      <c r="J49" s="6">
        <f t="shared" ref="J49:J67" si="3">H49-I49</f>
        <v>296.41333333333364</v>
      </c>
      <c r="K49" s="6">
        <f>$B$88+$B$89*A49+$B$90*B49+$B$91*C49+$B$92*D49</f>
        <v>145644.93333333335</v>
      </c>
      <c r="L49" s="6">
        <f>$O$88+$O$89*A49+$O$90*B49+$O$91*C49+$O$92*D49</f>
        <v>721525.16000000015</v>
      </c>
      <c r="M49" s="6">
        <f>$B$112+$B$113*A49+$B$114*B49+C49*$B$115+D49*$B$116</f>
        <v>139418.05333333334</v>
      </c>
      <c r="N49" s="6">
        <f>$N$112+$N$113*A49+$N$114*B49+C49*$N$115+D49*$N$116</f>
        <v>821247.45333333325</v>
      </c>
      <c r="O49" s="6">
        <f t="shared" ref="O49:O67" si="4">K49+L49</f>
        <v>867170.0933333335</v>
      </c>
      <c r="P49" s="6">
        <f t="shared" ref="P49:P67" si="5">M49+N49</f>
        <v>960665.5066666666</v>
      </c>
      <c r="Q49" s="6">
        <f t="shared" ref="Q49" si="6">Q48+O49-P49</f>
        <v>3123537.5866666669</v>
      </c>
      <c r="T49" s="5"/>
      <c r="U49" s="5"/>
    </row>
    <row r="50" spans="1:21" x14ac:dyDescent="0.35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 s="6">
        <f t="shared" ref="H50:H67" si="7">$B$134+$B$135*A50+$B$136*B50+$B$137*C50+$B$138*D50</f>
        <v>2315.7563636363639</v>
      </c>
      <c r="I50" s="6">
        <f t="shared" ref="I50:I67" si="8">$N$134+$N$135*A50+$N$136*B50+$N$137*C50+$N$138*D50</f>
        <v>1991.832727272727</v>
      </c>
      <c r="J50" s="6">
        <f t="shared" si="3"/>
        <v>323.92363636363689</v>
      </c>
      <c r="K50" s="6">
        <f t="shared" ref="K50:K67" si="9">$B$88+$B$89*A50+$B$90*B50+$B$91*C50+$B$92*D50</f>
        <v>155914.12727272729</v>
      </c>
      <c r="L50" s="6">
        <f t="shared" ref="L50:L67" si="10">$O$88+$O$89*A50+$O$90*B50+$O$91*C50+$O$92*D50</f>
        <v>700854.59272727277</v>
      </c>
      <c r="M50" s="6">
        <f t="shared" ref="M50:M67" si="11">$B$112+$B$113*A50+$B$114*B50+C50*$B$115+D50*$B$116</f>
        <v>143642.07636363641</v>
      </c>
      <c r="N50" s="6">
        <f t="shared" ref="N50:N67" si="12">$N$112+$N$113*A50+$N$114*B50+C50*$N$115+D50*$N$116</f>
        <v>705456.64000000001</v>
      </c>
      <c r="O50" s="6">
        <f t="shared" si="4"/>
        <v>856768.72000000009</v>
      </c>
      <c r="P50" s="6">
        <f t="shared" si="5"/>
        <v>849098.71636363643</v>
      </c>
      <c r="Q50" s="6">
        <f t="shared" ref="Q50:Q67" si="13">Q49+O50-P50</f>
        <v>3131207.5903030308</v>
      </c>
      <c r="T50" s="5"/>
      <c r="U50" s="5"/>
    </row>
    <row r="51" spans="1:21" x14ac:dyDescent="0.35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 s="6">
        <f t="shared" si="7"/>
        <v>2328.5745454545454</v>
      </c>
      <c r="I51" s="6">
        <f t="shared" si="8"/>
        <v>1996.2872727272725</v>
      </c>
      <c r="J51" s="6">
        <f t="shared" si="3"/>
        <v>332.28727272727292</v>
      </c>
      <c r="K51" s="6">
        <f t="shared" si="9"/>
        <v>139966.2181818182</v>
      </c>
      <c r="L51" s="6">
        <f t="shared" si="10"/>
        <v>706977.41090909089</v>
      </c>
      <c r="M51" s="6">
        <f t="shared" si="11"/>
        <v>121759.1672727273</v>
      </c>
      <c r="N51" s="6">
        <f t="shared" si="12"/>
        <v>690207.82181818178</v>
      </c>
      <c r="O51" s="6">
        <f t="shared" si="4"/>
        <v>846943.62909090915</v>
      </c>
      <c r="P51" s="6">
        <f t="shared" si="5"/>
        <v>811966.98909090902</v>
      </c>
      <c r="Q51" s="6">
        <f t="shared" si="13"/>
        <v>3166184.2303030305</v>
      </c>
      <c r="T51" s="5"/>
      <c r="U51" s="5"/>
    </row>
    <row r="52" spans="1:21" x14ac:dyDescent="0.35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 s="6">
        <f t="shared" si="7"/>
        <v>2329.9381818181819</v>
      </c>
      <c r="I52" s="6">
        <f t="shared" si="8"/>
        <v>2024.2872727272725</v>
      </c>
      <c r="J52" s="6">
        <f t="shared" si="3"/>
        <v>305.65090909090941</v>
      </c>
      <c r="K52" s="6">
        <f t="shared" si="9"/>
        <v>158500.21818181817</v>
      </c>
      <c r="L52" s="6">
        <f t="shared" si="10"/>
        <v>723720.68363636371</v>
      </c>
      <c r="M52" s="6">
        <f t="shared" si="11"/>
        <v>148507.71272727274</v>
      </c>
      <c r="N52" s="6">
        <f t="shared" si="12"/>
        <v>729770.00363636354</v>
      </c>
      <c r="O52" s="6">
        <f t="shared" si="4"/>
        <v>882220.90181818185</v>
      </c>
      <c r="P52" s="6">
        <f t="shared" si="5"/>
        <v>878277.71636363631</v>
      </c>
      <c r="Q52" s="6">
        <f t="shared" si="13"/>
        <v>3170127.415757576</v>
      </c>
      <c r="T52" s="5"/>
      <c r="U52" s="5"/>
    </row>
    <row r="53" spans="1:21" x14ac:dyDescent="0.35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 s="6">
        <f t="shared" si="7"/>
        <v>2313.9466666666667</v>
      </c>
      <c r="I53" s="6">
        <f t="shared" si="8"/>
        <v>2010.0763636363631</v>
      </c>
      <c r="J53" s="6">
        <f t="shared" si="3"/>
        <v>303.8703030303036</v>
      </c>
      <c r="K53" s="6">
        <f t="shared" si="9"/>
        <v>151935.84848484851</v>
      </c>
      <c r="L53" s="6">
        <f t="shared" si="10"/>
        <v>762482.33454545459</v>
      </c>
      <c r="M53" s="6">
        <f t="shared" si="11"/>
        <v>144110.71757575759</v>
      </c>
      <c r="N53" s="6">
        <f t="shared" si="12"/>
        <v>862294.59030303033</v>
      </c>
      <c r="O53" s="6">
        <f t="shared" si="4"/>
        <v>914418.1830303031</v>
      </c>
      <c r="P53" s="6">
        <f t="shared" si="5"/>
        <v>1006405.3078787879</v>
      </c>
      <c r="Q53" s="6">
        <f t="shared" si="13"/>
        <v>3078140.290909091</v>
      </c>
      <c r="T53" s="5"/>
      <c r="U53" s="5"/>
    </row>
    <row r="54" spans="1:21" x14ac:dyDescent="0.35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 s="6">
        <f t="shared" si="7"/>
        <v>2372.6096969696969</v>
      </c>
      <c r="I54" s="6">
        <f t="shared" si="8"/>
        <v>2041.2290909090907</v>
      </c>
      <c r="J54" s="6">
        <f t="shared" si="3"/>
        <v>331.38060606060617</v>
      </c>
      <c r="K54" s="6">
        <f t="shared" si="9"/>
        <v>162205.04242424242</v>
      </c>
      <c r="L54" s="6">
        <f t="shared" si="10"/>
        <v>741811.76727272721</v>
      </c>
      <c r="M54" s="6">
        <f t="shared" si="11"/>
        <v>148334.74060606066</v>
      </c>
      <c r="N54" s="6">
        <f t="shared" si="12"/>
        <v>746503.77696969698</v>
      </c>
      <c r="O54" s="6">
        <f t="shared" si="4"/>
        <v>904016.80969696958</v>
      </c>
      <c r="P54" s="6">
        <f t="shared" si="5"/>
        <v>894838.51757575758</v>
      </c>
      <c r="Q54" s="6">
        <f t="shared" si="13"/>
        <v>3087318.583030303</v>
      </c>
      <c r="T54" s="5"/>
      <c r="U54" s="5"/>
    </row>
    <row r="55" spans="1:21" x14ac:dyDescent="0.35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 s="6">
        <f t="shared" si="7"/>
        <v>2385.4278787878789</v>
      </c>
      <c r="I55" s="6">
        <f t="shared" si="8"/>
        <v>2045.6836363636362</v>
      </c>
      <c r="J55" s="6">
        <f t="shared" si="3"/>
        <v>339.74424242424266</v>
      </c>
      <c r="K55" s="6">
        <f t="shared" si="9"/>
        <v>146257.13333333336</v>
      </c>
      <c r="L55" s="6">
        <f t="shared" si="10"/>
        <v>747934.58545454545</v>
      </c>
      <c r="M55" s="6">
        <f t="shared" si="11"/>
        <v>126451.83151515154</v>
      </c>
      <c r="N55" s="6">
        <f t="shared" si="12"/>
        <v>731254.95878787874</v>
      </c>
      <c r="O55" s="6">
        <f t="shared" si="4"/>
        <v>894191.71878787875</v>
      </c>
      <c r="P55" s="6">
        <f t="shared" si="5"/>
        <v>857706.79030303028</v>
      </c>
      <c r="Q55" s="6">
        <f t="shared" si="13"/>
        <v>3123803.5115151517</v>
      </c>
      <c r="T55" s="5"/>
      <c r="U55" s="5"/>
    </row>
    <row r="56" spans="1:21" x14ac:dyDescent="0.35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 s="6">
        <f t="shared" si="7"/>
        <v>2386.7915151515153</v>
      </c>
      <c r="I56" s="6">
        <f t="shared" si="8"/>
        <v>2073.6836363636357</v>
      </c>
      <c r="J56" s="6">
        <f t="shared" si="3"/>
        <v>313.1078787878796</v>
      </c>
      <c r="K56" s="6">
        <f t="shared" si="9"/>
        <v>164791.13333333333</v>
      </c>
      <c r="L56" s="6">
        <f t="shared" si="10"/>
        <v>764677.85818181827</v>
      </c>
      <c r="M56" s="6">
        <f t="shared" si="11"/>
        <v>153200.37696969698</v>
      </c>
      <c r="N56" s="6">
        <f t="shared" si="12"/>
        <v>770817.14060606062</v>
      </c>
      <c r="O56" s="6">
        <f t="shared" si="4"/>
        <v>929468.99151515157</v>
      </c>
      <c r="P56" s="6">
        <f t="shared" si="5"/>
        <v>924017.51757575758</v>
      </c>
      <c r="Q56" s="6">
        <f t="shared" si="13"/>
        <v>3129254.9854545458</v>
      </c>
      <c r="T56" s="5"/>
      <c r="U56" s="5"/>
    </row>
    <row r="57" spans="1:21" x14ac:dyDescent="0.35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 s="6">
        <f t="shared" si="7"/>
        <v>2370.8000000000002</v>
      </c>
      <c r="I57" s="6">
        <f t="shared" si="8"/>
        <v>2059.4727272727268</v>
      </c>
      <c r="J57" s="6">
        <f t="shared" si="3"/>
        <v>311.32727272727334</v>
      </c>
      <c r="K57" s="6">
        <f t="shared" si="9"/>
        <v>158226.76363636367</v>
      </c>
      <c r="L57" s="6">
        <f t="shared" si="10"/>
        <v>803439.50909090915</v>
      </c>
      <c r="M57" s="6">
        <f t="shared" si="11"/>
        <v>148803.38181818184</v>
      </c>
      <c r="N57" s="6">
        <f t="shared" si="12"/>
        <v>903341.72727272729</v>
      </c>
      <c r="O57" s="6">
        <f t="shared" si="4"/>
        <v>961666.27272727282</v>
      </c>
      <c r="P57" s="6">
        <f t="shared" si="5"/>
        <v>1052145.1090909091</v>
      </c>
      <c r="Q57" s="6">
        <f t="shared" si="13"/>
        <v>3038776.1490909094</v>
      </c>
      <c r="T57" s="5"/>
      <c r="U57" s="5"/>
    </row>
    <row r="58" spans="1:21" x14ac:dyDescent="0.35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 s="6">
        <f t="shared" si="7"/>
        <v>2429.4630303030303</v>
      </c>
      <c r="I58" s="6">
        <f t="shared" si="8"/>
        <v>2090.6254545454544</v>
      </c>
      <c r="J58" s="6">
        <f t="shared" si="3"/>
        <v>338.83757575757591</v>
      </c>
      <c r="K58" s="6">
        <f t="shared" si="9"/>
        <v>168495.95757575758</v>
      </c>
      <c r="L58" s="6">
        <f t="shared" si="10"/>
        <v>782768.94181818189</v>
      </c>
      <c r="M58" s="6">
        <f t="shared" si="11"/>
        <v>153027.40484848488</v>
      </c>
      <c r="N58" s="6">
        <f t="shared" si="12"/>
        <v>787550.91393939394</v>
      </c>
      <c r="O58" s="6">
        <f t="shared" si="4"/>
        <v>951264.89939393941</v>
      </c>
      <c r="P58" s="6">
        <f t="shared" si="5"/>
        <v>940578.31878787884</v>
      </c>
      <c r="Q58" s="6">
        <f t="shared" si="13"/>
        <v>3049462.72969697</v>
      </c>
      <c r="T58" s="5"/>
      <c r="U58" s="5"/>
    </row>
    <row r="59" spans="1:21" x14ac:dyDescent="0.35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 s="6">
        <f t="shared" si="7"/>
        <v>2442.2812121212123</v>
      </c>
      <c r="I59" s="6">
        <f t="shared" si="8"/>
        <v>2095.08</v>
      </c>
      <c r="J59" s="6">
        <f t="shared" si="3"/>
        <v>347.20121212121239</v>
      </c>
      <c r="K59" s="6">
        <f t="shared" si="9"/>
        <v>152548.04848484849</v>
      </c>
      <c r="L59" s="6">
        <f t="shared" si="10"/>
        <v>788891.76</v>
      </c>
      <c r="M59" s="6">
        <f t="shared" si="11"/>
        <v>131144.49575757579</v>
      </c>
      <c r="N59" s="6">
        <f t="shared" si="12"/>
        <v>772302.09575757571</v>
      </c>
      <c r="O59" s="6">
        <f t="shared" si="4"/>
        <v>941439.80848484847</v>
      </c>
      <c r="P59" s="6">
        <f t="shared" si="5"/>
        <v>903446.59151515155</v>
      </c>
      <c r="Q59" s="6">
        <f t="shared" si="13"/>
        <v>3087455.9466666672</v>
      </c>
      <c r="T59" s="5"/>
      <c r="U59" s="5"/>
    </row>
    <row r="60" spans="1:21" x14ac:dyDescent="0.35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 s="6">
        <f t="shared" si="7"/>
        <v>2443.6448484848484</v>
      </c>
      <c r="I60" s="6">
        <f t="shared" si="8"/>
        <v>2123.0799999999995</v>
      </c>
      <c r="J60" s="6">
        <f t="shared" si="3"/>
        <v>320.56484848484888</v>
      </c>
      <c r="K60" s="6">
        <f t="shared" si="9"/>
        <v>171082.04848484849</v>
      </c>
      <c r="L60" s="6">
        <f t="shared" si="10"/>
        <v>805635.03272727283</v>
      </c>
      <c r="M60" s="6">
        <f t="shared" si="11"/>
        <v>157893.04121212123</v>
      </c>
      <c r="N60" s="6">
        <f t="shared" si="12"/>
        <v>811864.27757575747</v>
      </c>
      <c r="O60" s="6">
        <f t="shared" si="4"/>
        <v>976717.08121212129</v>
      </c>
      <c r="P60" s="6">
        <f t="shared" si="5"/>
        <v>969757.31878787873</v>
      </c>
      <c r="Q60" s="6">
        <f t="shared" si="13"/>
        <v>3094415.7090909095</v>
      </c>
      <c r="T60" s="5"/>
      <c r="U60" s="5"/>
    </row>
    <row r="61" spans="1:21" x14ac:dyDescent="0.35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 s="6">
        <f t="shared" si="7"/>
        <v>2427.6533333333336</v>
      </c>
      <c r="I61" s="6">
        <f t="shared" si="8"/>
        <v>2108.8690909090906</v>
      </c>
      <c r="J61" s="6">
        <f t="shared" si="3"/>
        <v>318.78424242424308</v>
      </c>
      <c r="K61" s="6">
        <f t="shared" si="9"/>
        <v>164517.6787878788</v>
      </c>
      <c r="L61" s="6">
        <f t="shared" si="10"/>
        <v>844396.68363636371</v>
      </c>
      <c r="M61" s="6">
        <f t="shared" si="11"/>
        <v>153496.04606060608</v>
      </c>
      <c r="N61" s="6">
        <f t="shared" si="12"/>
        <v>944388.86424242426</v>
      </c>
      <c r="O61" s="6">
        <f t="shared" si="4"/>
        <v>1008914.3624242425</v>
      </c>
      <c r="P61" s="6">
        <f t="shared" si="5"/>
        <v>1097884.9103030304</v>
      </c>
      <c r="Q61" s="6">
        <f t="shared" si="13"/>
        <v>3005445.1612121221</v>
      </c>
      <c r="T61" s="5"/>
      <c r="U61" s="5"/>
    </row>
    <row r="62" spans="1:21" x14ac:dyDescent="0.35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6">
        <f t="shared" si="7"/>
        <v>2486.3163636363638</v>
      </c>
      <c r="I62" s="6">
        <f t="shared" si="8"/>
        <v>2140.0218181818182</v>
      </c>
      <c r="J62" s="6">
        <f t="shared" si="3"/>
        <v>346.29454545454564</v>
      </c>
      <c r="K62" s="6">
        <f t="shared" si="9"/>
        <v>174786.87272727274</v>
      </c>
      <c r="L62" s="6">
        <f t="shared" si="10"/>
        <v>823726.11636363645</v>
      </c>
      <c r="M62" s="6">
        <f t="shared" si="11"/>
        <v>157720.06909090912</v>
      </c>
      <c r="N62" s="6">
        <f t="shared" si="12"/>
        <v>828598.0509090909</v>
      </c>
      <c r="O62" s="6">
        <f t="shared" si="4"/>
        <v>998512.98909090925</v>
      </c>
      <c r="P62" s="6">
        <f t="shared" si="5"/>
        <v>986318.12</v>
      </c>
      <c r="Q62" s="6">
        <f t="shared" si="13"/>
        <v>3017640.0303030312</v>
      </c>
      <c r="T62" s="5"/>
      <c r="U62" s="5"/>
    </row>
    <row r="63" spans="1:21" x14ac:dyDescent="0.35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6">
        <f t="shared" si="7"/>
        <v>2499.1345454545453</v>
      </c>
      <c r="I63" s="6">
        <f t="shared" si="8"/>
        <v>2144.4763636363632</v>
      </c>
      <c r="J63" s="6">
        <f t="shared" si="3"/>
        <v>354.65818181818213</v>
      </c>
      <c r="K63" s="6">
        <f t="shared" si="9"/>
        <v>158838.96363636365</v>
      </c>
      <c r="L63" s="6">
        <f t="shared" si="10"/>
        <v>829848.93454545457</v>
      </c>
      <c r="M63" s="6">
        <f t="shared" si="11"/>
        <v>135837.16</v>
      </c>
      <c r="N63" s="6">
        <f t="shared" si="12"/>
        <v>813349.23272727267</v>
      </c>
      <c r="O63" s="6">
        <f t="shared" si="4"/>
        <v>988687.89818181819</v>
      </c>
      <c r="P63" s="6">
        <f t="shared" si="5"/>
        <v>949186.3927272727</v>
      </c>
      <c r="Q63" s="6">
        <f t="shared" si="13"/>
        <v>3057141.535757577</v>
      </c>
      <c r="T63" s="5"/>
      <c r="U63" s="5"/>
    </row>
    <row r="64" spans="1:21" x14ac:dyDescent="0.35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6">
        <f t="shared" si="7"/>
        <v>2500.4981818181818</v>
      </c>
      <c r="I64" s="6">
        <f t="shared" si="8"/>
        <v>2172.4763636363632</v>
      </c>
      <c r="J64" s="6">
        <f t="shared" si="3"/>
        <v>328.02181818181862</v>
      </c>
      <c r="K64" s="6">
        <f t="shared" si="9"/>
        <v>177372.96363636365</v>
      </c>
      <c r="L64" s="6">
        <f t="shared" si="10"/>
        <v>846592.20727272739</v>
      </c>
      <c r="M64" s="6">
        <f t="shared" si="11"/>
        <v>162585.70545454547</v>
      </c>
      <c r="N64" s="6">
        <f t="shared" si="12"/>
        <v>852911.41454545443</v>
      </c>
      <c r="O64" s="6">
        <f t="shared" si="4"/>
        <v>1023965.170909091</v>
      </c>
      <c r="P64" s="6">
        <f t="shared" si="5"/>
        <v>1015497.1199999999</v>
      </c>
      <c r="Q64" s="6">
        <f t="shared" si="13"/>
        <v>3065609.5866666678</v>
      </c>
      <c r="T64" s="5"/>
      <c r="U64" s="5"/>
    </row>
    <row r="65" spans="1:29" x14ac:dyDescent="0.35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6">
        <f t="shared" si="7"/>
        <v>2484.5066666666667</v>
      </c>
      <c r="I65" s="6">
        <f t="shared" si="8"/>
        <v>2158.2654545454543</v>
      </c>
      <c r="J65" s="6">
        <f t="shared" si="3"/>
        <v>326.24121212121236</v>
      </c>
      <c r="K65" s="6">
        <f t="shared" si="9"/>
        <v>170808.59393939396</v>
      </c>
      <c r="L65" s="6">
        <f t="shared" si="10"/>
        <v>885353.85818181827</v>
      </c>
      <c r="M65" s="6">
        <f t="shared" si="11"/>
        <v>158188.71030303033</v>
      </c>
      <c r="N65" s="6">
        <f t="shared" si="12"/>
        <v>985436.00121212122</v>
      </c>
      <c r="O65" s="6">
        <f t="shared" si="4"/>
        <v>1056162.4521212121</v>
      </c>
      <c r="P65" s="6">
        <f t="shared" si="5"/>
        <v>1143624.7115151514</v>
      </c>
      <c r="Q65" s="6">
        <f t="shared" si="13"/>
        <v>2978147.3272727286</v>
      </c>
      <c r="T65" s="5"/>
      <c r="U65" s="5"/>
    </row>
    <row r="66" spans="1:29" x14ac:dyDescent="0.35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6">
        <f t="shared" si="7"/>
        <v>2543.1696969696973</v>
      </c>
      <c r="I66" s="6">
        <f t="shared" si="8"/>
        <v>2189.4181818181814</v>
      </c>
      <c r="J66" s="6">
        <f t="shared" si="3"/>
        <v>353.75151515151583</v>
      </c>
      <c r="K66" s="6">
        <f t="shared" si="9"/>
        <v>181077.7878787879</v>
      </c>
      <c r="L66" s="6">
        <f t="shared" si="10"/>
        <v>864683.29090909101</v>
      </c>
      <c r="M66" s="6">
        <f t="shared" si="11"/>
        <v>162412.73333333337</v>
      </c>
      <c r="N66" s="6">
        <f t="shared" si="12"/>
        <v>869645.18787878787</v>
      </c>
      <c r="O66" s="6">
        <f t="shared" si="4"/>
        <v>1045761.0787878789</v>
      </c>
      <c r="P66" s="6">
        <f t="shared" si="5"/>
        <v>1032057.9212121213</v>
      </c>
      <c r="Q66" s="6">
        <f t="shared" si="13"/>
        <v>2991850.4848484858</v>
      </c>
      <c r="T66" s="5"/>
      <c r="U66" s="5"/>
    </row>
    <row r="67" spans="1:29" x14ac:dyDescent="0.35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6">
        <f t="shared" si="7"/>
        <v>2555.9878787878788</v>
      </c>
      <c r="I67" s="6">
        <f t="shared" si="8"/>
        <v>2193.8727272727269</v>
      </c>
      <c r="J67" s="6">
        <f t="shared" si="3"/>
        <v>362.11515151515187</v>
      </c>
      <c r="K67" s="6">
        <f t="shared" si="9"/>
        <v>165129.87878787878</v>
      </c>
      <c r="L67" s="6">
        <f t="shared" si="10"/>
        <v>870806.10909090913</v>
      </c>
      <c r="M67" s="6">
        <f t="shared" si="11"/>
        <v>140529.82424242425</v>
      </c>
      <c r="N67" s="6">
        <f t="shared" si="12"/>
        <v>854396.36969696963</v>
      </c>
      <c r="O67" s="6">
        <f t="shared" si="4"/>
        <v>1035935.9878787879</v>
      </c>
      <c r="P67" s="6">
        <f t="shared" si="5"/>
        <v>994926.19393939385</v>
      </c>
      <c r="Q67" s="6">
        <f t="shared" si="13"/>
        <v>3032860.2787878797</v>
      </c>
      <c r="T67" s="5"/>
      <c r="U67" s="5"/>
    </row>
    <row r="72" spans="1:29" x14ac:dyDescent="0.35">
      <c r="A72" t="s">
        <v>14</v>
      </c>
      <c r="N72" t="s">
        <v>14</v>
      </c>
    </row>
    <row r="73" spans="1:29" ht="15" thickBot="1" x14ac:dyDescent="0.4">
      <c r="W73" s="1"/>
      <c r="X73" s="1"/>
      <c r="Y73" s="1"/>
      <c r="Z73" s="1"/>
      <c r="AA73" s="1"/>
      <c r="AB73" s="1"/>
      <c r="AC73" s="1"/>
    </row>
    <row r="74" spans="1:29" x14ac:dyDescent="0.35">
      <c r="A74" s="7" t="s">
        <v>15</v>
      </c>
      <c r="B74" s="7"/>
      <c r="N74" s="7" t="s">
        <v>15</v>
      </c>
      <c r="O74" s="7"/>
      <c r="W74" s="1"/>
      <c r="X74" s="1"/>
      <c r="Y74" s="1"/>
      <c r="Z74" s="1"/>
      <c r="AA74" s="1"/>
      <c r="AB74" s="1"/>
      <c r="AC74" s="1"/>
    </row>
    <row r="75" spans="1:29" x14ac:dyDescent="0.35">
      <c r="A75" s="8" t="s">
        <v>16</v>
      </c>
      <c r="B75" s="8">
        <v>0.72575766294759925</v>
      </c>
      <c r="N75" s="8" t="s">
        <v>16</v>
      </c>
      <c r="O75" s="8">
        <v>0.72663065186007836</v>
      </c>
      <c r="W75" s="1"/>
      <c r="X75" s="1"/>
      <c r="Y75" s="1"/>
      <c r="Z75" s="1"/>
      <c r="AA75" s="1"/>
      <c r="AB75" s="1"/>
      <c r="AC75" s="1"/>
    </row>
    <row r="76" spans="1:29" x14ac:dyDescent="0.35">
      <c r="A76" s="8" t="s">
        <v>17</v>
      </c>
      <c r="B76" s="8">
        <v>0.52672418532716103</v>
      </c>
      <c r="N76" s="8" t="s">
        <v>17</v>
      </c>
      <c r="O76" s="8">
        <v>0.52799210422260234</v>
      </c>
      <c r="W76" s="1"/>
      <c r="X76" s="1"/>
      <c r="Y76" s="1"/>
      <c r="Z76" s="1"/>
      <c r="AA76" s="1"/>
      <c r="AB76" s="1"/>
      <c r="AC76" s="1"/>
    </row>
    <row r="77" spans="1:29" x14ac:dyDescent="0.35">
      <c r="A77" s="8" t="s">
        <v>18</v>
      </c>
      <c r="B77" s="8">
        <v>0.47690567851949378</v>
      </c>
      <c r="N77" s="8" t="s">
        <v>18</v>
      </c>
      <c r="O77" s="8">
        <v>0.47830706256182359</v>
      </c>
      <c r="W77" s="1"/>
      <c r="X77" s="1"/>
      <c r="Y77" s="1"/>
      <c r="Z77" s="1"/>
      <c r="AA77" s="1"/>
      <c r="AB77" s="1"/>
      <c r="AC77" s="1"/>
    </row>
    <row r="78" spans="1:29" x14ac:dyDescent="0.35">
      <c r="A78" s="8" t="s">
        <v>19</v>
      </c>
      <c r="B78" s="8">
        <v>20969.427053601154</v>
      </c>
      <c r="N78" s="8" t="s">
        <v>19</v>
      </c>
      <c r="O78" s="8">
        <v>128570.20357794812</v>
      </c>
      <c r="W78" s="1"/>
      <c r="X78" s="1"/>
      <c r="Y78" s="1"/>
      <c r="Z78" s="1"/>
      <c r="AA78" s="1"/>
      <c r="AB78" s="1"/>
      <c r="AC78" s="1"/>
    </row>
    <row r="79" spans="1:29" ht="15" thickBot="1" x14ac:dyDescent="0.4">
      <c r="A79" s="9" t="s">
        <v>20</v>
      </c>
      <c r="B79" s="9">
        <v>43</v>
      </c>
      <c r="N79" s="9" t="s">
        <v>20</v>
      </c>
      <c r="O79" s="9">
        <v>43</v>
      </c>
      <c r="W79" s="1"/>
      <c r="X79" s="1"/>
      <c r="Y79" s="1"/>
      <c r="Z79" s="1"/>
      <c r="AA79" s="1"/>
      <c r="AB79" s="1"/>
      <c r="AC79" s="1"/>
    </row>
    <row r="80" spans="1:29" x14ac:dyDescent="0.35">
      <c r="W80" s="1"/>
      <c r="X80" s="1"/>
      <c r="Y80" s="1"/>
      <c r="Z80" s="1"/>
      <c r="AA80" s="1"/>
      <c r="AB80" s="1"/>
      <c r="AC80" s="1"/>
    </row>
    <row r="81" spans="1:29" ht="15" thickBot="1" x14ac:dyDescent="0.4">
      <c r="A81" t="s">
        <v>21</v>
      </c>
      <c r="N81" t="s">
        <v>21</v>
      </c>
      <c r="W81" s="1"/>
      <c r="X81" s="1"/>
      <c r="Y81" s="1"/>
      <c r="Z81" s="1"/>
      <c r="AA81" s="1"/>
      <c r="AB81" s="1"/>
      <c r="AC81" s="1"/>
    </row>
    <row r="82" spans="1:29" x14ac:dyDescent="0.35">
      <c r="A82" s="10"/>
      <c r="B82" s="10" t="s">
        <v>22</v>
      </c>
      <c r="C82" s="10" t="s">
        <v>23</v>
      </c>
      <c r="D82" s="10" t="s">
        <v>24</v>
      </c>
      <c r="E82" s="10" t="s">
        <v>25</v>
      </c>
      <c r="F82" s="10" t="s">
        <v>26</v>
      </c>
      <c r="J82" s="11"/>
      <c r="K82" s="1"/>
      <c r="L82" s="1"/>
      <c r="M82" s="1"/>
      <c r="N82" s="10"/>
      <c r="O82" s="10" t="s">
        <v>22</v>
      </c>
      <c r="P82" s="10" t="s">
        <v>23</v>
      </c>
      <c r="Q82" s="10" t="s">
        <v>24</v>
      </c>
      <c r="R82" s="10" t="s">
        <v>25</v>
      </c>
      <c r="S82" s="10" t="s">
        <v>26</v>
      </c>
      <c r="W82" s="1"/>
      <c r="X82" s="1"/>
      <c r="Y82" s="1"/>
      <c r="Z82" s="1"/>
      <c r="AA82" s="1"/>
      <c r="AB82" s="1"/>
      <c r="AC82" s="1"/>
    </row>
    <row r="83" spans="1:29" x14ac:dyDescent="0.35">
      <c r="A83" s="8" t="s">
        <v>27</v>
      </c>
      <c r="B83" s="8">
        <v>4</v>
      </c>
      <c r="C83" s="8">
        <v>18596262752.172234</v>
      </c>
      <c r="D83" s="8">
        <v>4649065688.0430584</v>
      </c>
      <c r="E83" s="8">
        <v>10.572861755184039</v>
      </c>
      <c r="F83" s="8">
        <v>7.393853752592544E-6</v>
      </c>
      <c r="J83" s="8"/>
      <c r="K83" s="1"/>
      <c r="L83" s="1"/>
      <c r="M83" s="1"/>
      <c r="N83" s="8" t="s">
        <v>27</v>
      </c>
      <c r="O83" s="8">
        <v>4</v>
      </c>
      <c r="P83" s="8">
        <v>702655458117.56775</v>
      </c>
      <c r="Q83" s="8">
        <v>175663864529.39194</v>
      </c>
      <c r="R83" s="8">
        <v>10.626781956376993</v>
      </c>
      <c r="S83" s="8">
        <v>7.0418108567582712E-6</v>
      </c>
      <c r="W83" s="1"/>
      <c r="X83" s="1"/>
      <c r="Y83" s="1"/>
      <c r="Z83" s="1"/>
      <c r="AA83" s="1"/>
      <c r="AB83" s="1"/>
      <c r="AC83" s="1"/>
    </row>
    <row r="84" spans="1:29" x14ac:dyDescent="0.35">
      <c r="A84" s="8" t="s">
        <v>28</v>
      </c>
      <c r="B84" s="8">
        <v>38</v>
      </c>
      <c r="C84" s="8">
        <v>16709241096.339396</v>
      </c>
      <c r="D84" s="8">
        <v>439716870.9562999</v>
      </c>
      <c r="E84" s="8"/>
      <c r="F84" s="8"/>
      <c r="J84" s="8"/>
      <c r="K84" s="1"/>
      <c r="L84" s="1"/>
      <c r="M84" s="1"/>
      <c r="N84" s="8" t="s">
        <v>28</v>
      </c>
      <c r="O84" s="8">
        <v>38</v>
      </c>
      <c r="P84" s="8">
        <v>628151295426.85095</v>
      </c>
      <c r="Q84" s="8">
        <v>16530297248.075026</v>
      </c>
      <c r="R84" s="8"/>
      <c r="S84" s="8"/>
      <c r="W84" s="11"/>
      <c r="X84" s="11"/>
      <c r="Y84" s="1"/>
      <c r="Z84" s="1"/>
      <c r="AA84" s="1"/>
      <c r="AB84" s="1"/>
      <c r="AC84" s="1"/>
    </row>
    <row r="85" spans="1:29" ht="15" thickBot="1" x14ac:dyDescent="0.4">
      <c r="A85" s="9" t="s">
        <v>29</v>
      </c>
      <c r="B85" s="9">
        <v>42</v>
      </c>
      <c r="C85" s="9">
        <v>35305503848.511627</v>
      </c>
      <c r="D85" s="9"/>
      <c r="E85" s="9"/>
      <c r="F85" s="9"/>
      <c r="J85" s="8"/>
      <c r="K85" s="1"/>
      <c r="L85" s="1"/>
      <c r="M85" s="1"/>
      <c r="N85" s="9" t="s">
        <v>29</v>
      </c>
      <c r="O85" s="9">
        <v>42</v>
      </c>
      <c r="P85" s="9">
        <v>1330806753544.4187</v>
      </c>
      <c r="Q85" s="9"/>
      <c r="R85" s="9"/>
      <c r="S85" s="9"/>
      <c r="W85" s="8"/>
      <c r="X85" s="8"/>
      <c r="Y85" s="1"/>
      <c r="Z85" s="1"/>
      <c r="AA85" s="1"/>
      <c r="AB85" s="1"/>
      <c r="AC85" s="1"/>
    </row>
    <row r="86" spans="1:29" ht="15" thickBot="1" x14ac:dyDescent="0.4">
      <c r="J86" s="1"/>
      <c r="K86" s="1"/>
      <c r="L86" s="1"/>
      <c r="M86" s="1"/>
      <c r="W86" s="8"/>
      <c r="X86" s="8"/>
      <c r="Y86" s="1"/>
      <c r="Z86" s="1"/>
      <c r="AA86" s="1"/>
      <c r="AB86" s="1"/>
      <c r="AC86" s="1"/>
    </row>
    <row r="87" spans="1:29" x14ac:dyDescent="0.35">
      <c r="A87" s="10"/>
      <c r="B87" s="10" t="s">
        <v>30</v>
      </c>
      <c r="C87" s="10" t="s">
        <v>19</v>
      </c>
      <c r="D87" s="10" t="s">
        <v>31</v>
      </c>
      <c r="E87" s="10" t="s">
        <v>32</v>
      </c>
      <c r="F87" s="10" t="s">
        <v>33</v>
      </c>
      <c r="G87" s="10" t="s">
        <v>34</v>
      </c>
      <c r="H87" s="10" t="s">
        <v>35</v>
      </c>
      <c r="I87" s="10" t="s">
        <v>36</v>
      </c>
      <c r="J87" s="11"/>
      <c r="K87" s="11"/>
      <c r="L87" s="11"/>
      <c r="M87" s="11"/>
      <c r="N87" s="10"/>
      <c r="O87" s="10" t="s">
        <v>30</v>
      </c>
      <c r="P87" s="10" t="s">
        <v>19</v>
      </c>
      <c r="Q87" s="10" t="s">
        <v>31</v>
      </c>
      <c r="R87" s="10" t="s">
        <v>32</v>
      </c>
      <c r="S87" s="10" t="s">
        <v>33</v>
      </c>
      <c r="T87" s="10" t="s">
        <v>34</v>
      </c>
      <c r="U87" s="10" t="s">
        <v>35</v>
      </c>
      <c r="V87" s="10" t="s">
        <v>36</v>
      </c>
      <c r="W87" s="8"/>
      <c r="X87" s="8"/>
      <c r="Y87" s="1"/>
      <c r="Z87" s="1"/>
      <c r="AA87" s="1"/>
      <c r="AB87" s="1"/>
      <c r="AC87" s="1"/>
    </row>
    <row r="88" spans="1:29" x14ac:dyDescent="0.35">
      <c r="A88" s="8" t="s">
        <v>37</v>
      </c>
      <c r="B88" s="8">
        <v>76444.866666666669</v>
      </c>
      <c r="C88" s="8">
        <v>8730.2686651533586</v>
      </c>
      <c r="D88" s="8">
        <v>8.7563017357981625</v>
      </c>
      <c r="E88" s="8">
        <v>1.1953854447163767E-10</v>
      </c>
      <c r="F88" s="8">
        <v>58771.361731546662</v>
      </c>
      <c r="G88" s="8">
        <v>94118.371601786668</v>
      </c>
      <c r="H88" s="8">
        <v>58771.361731546662</v>
      </c>
      <c r="I88" s="8">
        <v>94118.371601786668</v>
      </c>
      <c r="J88" s="8"/>
      <c r="K88" s="8"/>
      <c r="L88" s="8"/>
      <c r="M88" s="8"/>
      <c r="N88" s="8" t="s">
        <v>37</v>
      </c>
      <c r="O88" s="8">
        <v>270996.24</v>
      </c>
      <c r="P88" s="8">
        <v>53528.044266530691</v>
      </c>
      <c r="Q88" s="8">
        <v>5.0626964559107748</v>
      </c>
      <c r="R88" s="8">
        <v>1.0913366740483653E-5</v>
      </c>
      <c r="S88" s="8">
        <v>162634.37958121367</v>
      </c>
      <c r="T88" s="8">
        <v>379358.10041878629</v>
      </c>
      <c r="U88" s="8">
        <v>162634.37958121367</v>
      </c>
      <c r="V88" s="8">
        <v>379358.10041878629</v>
      </c>
      <c r="W88" s="1"/>
      <c r="X88" s="1"/>
      <c r="Y88" s="1"/>
      <c r="Z88" s="1"/>
      <c r="AA88" s="1"/>
      <c r="AB88" s="1"/>
      <c r="AC88" s="1"/>
    </row>
    <row r="89" spans="1:29" x14ac:dyDescent="0.35">
      <c r="A89" s="8" t="s">
        <v>4</v>
      </c>
      <c r="B89" s="8">
        <v>1572.7287878787881</v>
      </c>
      <c r="C89" s="8">
        <v>258.1158041010122</v>
      </c>
      <c r="D89" s="8">
        <v>6.0931131023008156</v>
      </c>
      <c r="E89" s="8">
        <v>4.2423739765031481E-7</v>
      </c>
      <c r="F89" s="8">
        <v>1050.2006604432536</v>
      </c>
      <c r="G89" s="8">
        <v>2095.2569153143227</v>
      </c>
      <c r="H89" s="8">
        <v>1050.2006604432536</v>
      </c>
      <c r="I89" s="8">
        <v>2095.2569153143227</v>
      </c>
      <c r="J89" s="8"/>
      <c r="K89" s="8"/>
      <c r="L89" s="8"/>
      <c r="M89" s="8"/>
      <c r="N89" s="8" t="s">
        <v>4</v>
      </c>
      <c r="O89" s="8">
        <v>10239.293636363638</v>
      </c>
      <c r="P89" s="8">
        <v>1582.5898053925976</v>
      </c>
      <c r="Q89" s="8">
        <v>6.4699605680977754</v>
      </c>
      <c r="R89" s="8">
        <v>1.2932161658867308E-7</v>
      </c>
      <c r="S89" s="8">
        <v>7035.5080704602824</v>
      </c>
      <c r="T89" s="8">
        <v>13443.079202266994</v>
      </c>
      <c r="U89" s="8">
        <v>7035.5080704602824</v>
      </c>
      <c r="V89" s="8">
        <v>13443.079202266994</v>
      </c>
      <c r="W89" s="11"/>
      <c r="X89" s="11"/>
      <c r="Y89" s="11"/>
      <c r="Z89" s="11"/>
      <c r="AA89" s="11"/>
      <c r="AB89" s="1"/>
      <c r="AC89" s="1"/>
    </row>
    <row r="90" spans="1:29" x14ac:dyDescent="0.35">
      <c r="A90" s="8" t="s">
        <v>5</v>
      </c>
      <c r="B90" s="8">
        <v>8696.4651515151545</v>
      </c>
      <c r="C90" s="8">
        <v>9165.8372154421322</v>
      </c>
      <c r="D90" s="8">
        <v>0.94879114118062191</v>
      </c>
      <c r="E90" s="8">
        <v>0.34872218559667223</v>
      </c>
      <c r="F90" s="8">
        <v>-9858.8022147930405</v>
      </c>
      <c r="G90" s="8">
        <v>27251.732517823351</v>
      </c>
      <c r="H90" s="8">
        <v>-9858.8022147930405</v>
      </c>
      <c r="I90" s="8">
        <v>27251.732517823351</v>
      </c>
      <c r="J90" s="1"/>
      <c r="K90" s="1"/>
      <c r="L90" s="1"/>
      <c r="M90" s="1"/>
      <c r="N90" s="8" t="s">
        <v>5</v>
      </c>
      <c r="O90" s="8">
        <v>-30909.860909090912</v>
      </c>
      <c r="P90" s="8">
        <v>56198.653102891927</v>
      </c>
      <c r="Q90" s="8">
        <v>-0.55001070670678265</v>
      </c>
      <c r="R90" s="8">
        <v>0.58553062280580159</v>
      </c>
      <c r="S90" s="8">
        <v>-144678.08627029866</v>
      </c>
      <c r="T90" s="8">
        <v>82858.364452116846</v>
      </c>
      <c r="U90" s="8">
        <v>-144678.08627029866</v>
      </c>
      <c r="V90" s="8">
        <v>82858.364452116846</v>
      </c>
      <c r="W90" s="8"/>
      <c r="X90" s="8"/>
      <c r="Y90" s="8"/>
      <c r="Z90" s="8"/>
      <c r="AA90" s="8"/>
      <c r="AB90" s="1"/>
      <c r="AC90" s="1"/>
    </row>
    <row r="91" spans="1:29" x14ac:dyDescent="0.35">
      <c r="A91" s="8" t="s">
        <v>6</v>
      </c>
      <c r="B91" s="8">
        <v>-8824.1727272727258</v>
      </c>
      <c r="C91" s="8">
        <v>9162.2021420429955</v>
      </c>
      <c r="D91" s="8">
        <v>-0.96310609507084111</v>
      </c>
      <c r="E91" s="8">
        <v>0.34158340731689363</v>
      </c>
      <c r="F91" s="8">
        <v>-27372.08127220632</v>
      </c>
      <c r="G91" s="8">
        <v>9723.7358176608686</v>
      </c>
      <c r="H91" s="8">
        <v>-27372.08127220632</v>
      </c>
      <c r="I91" s="8">
        <v>9723.7358176608686</v>
      </c>
      <c r="N91" s="8" t="s">
        <v>6</v>
      </c>
      <c r="O91" s="8">
        <v>-35026.336363636401</v>
      </c>
      <c r="P91" s="8">
        <v>56176.365315736206</v>
      </c>
      <c r="Q91" s="8">
        <v>-0.62350663249166771</v>
      </c>
      <c r="R91" s="8">
        <v>0.53667651887149592</v>
      </c>
      <c r="S91" s="8">
        <v>-148749.4424585996</v>
      </c>
      <c r="T91" s="8">
        <v>78696.769731326815</v>
      </c>
      <c r="U91" s="8">
        <v>-148749.4424585996</v>
      </c>
      <c r="V91" s="8">
        <v>78696.769731326815</v>
      </c>
      <c r="W91" s="8"/>
      <c r="X91" s="8"/>
      <c r="Y91" s="8"/>
      <c r="Z91" s="8"/>
      <c r="AA91" s="8"/>
      <c r="AB91" s="1"/>
      <c r="AC91" s="1"/>
    </row>
    <row r="92" spans="1:29" ht="15" thickBot="1" x14ac:dyDescent="0.4">
      <c r="A92" s="9" t="s">
        <v>7</v>
      </c>
      <c r="B92" s="9">
        <v>8137.0984848484868</v>
      </c>
      <c r="C92" s="9">
        <v>9165.8372154421304</v>
      </c>
      <c r="D92" s="9">
        <v>0.88776380090402685</v>
      </c>
      <c r="E92" s="9">
        <v>0.38025265934253816</v>
      </c>
      <c r="F92" s="9">
        <v>-10418.168881459704</v>
      </c>
      <c r="G92" s="9">
        <v>26692.365851156679</v>
      </c>
      <c r="H92" s="9">
        <v>-10418.168881459704</v>
      </c>
      <c r="I92" s="9">
        <v>26692.365851156679</v>
      </c>
      <c r="N92" s="9" t="s">
        <v>7</v>
      </c>
      <c r="O92" s="9">
        <v>-28522.357272727266</v>
      </c>
      <c r="P92" s="9">
        <v>56198.653102891905</v>
      </c>
      <c r="Q92" s="9">
        <v>-0.50752741743662078</v>
      </c>
      <c r="R92" s="9">
        <v>0.61471797850559584</v>
      </c>
      <c r="S92" s="9">
        <v>-142290.58263393497</v>
      </c>
      <c r="T92" s="9">
        <v>85245.868088480434</v>
      </c>
      <c r="U92" s="9">
        <v>-142290.58263393497</v>
      </c>
      <c r="V92" s="9">
        <v>85245.868088480434</v>
      </c>
      <c r="W92" s="1"/>
      <c r="X92" s="1"/>
      <c r="Y92" s="1"/>
      <c r="Z92" s="1"/>
      <c r="AA92" s="1"/>
      <c r="AB92" s="1"/>
      <c r="AC92" s="1"/>
    </row>
    <row r="93" spans="1:29" x14ac:dyDescent="0.35">
      <c r="W93" s="1"/>
      <c r="X93" s="1"/>
      <c r="Y93" s="1"/>
      <c r="Z93" s="1"/>
      <c r="AA93" s="1"/>
      <c r="AB93" s="1"/>
      <c r="AC93" s="1"/>
    </row>
    <row r="94" spans="1:29" x14ac:dyDescent="0.35">
      <c r="W94" s="1"/>
      <c r="X94" s="1"/>
      <c r="Y94" s="1"/>
      <c r="Z94" s="1"/>
      <c r="AA94" s="1"/>
      <c r="AB94" s="1"/>
      <c r="AC94" s="1"/>
    </row>
    <row r="95" spans="1:29" x14ac:dyDescent="0.35">
      <c r="W95" s="1"/>
      <c r="X95" s="1"/>
      <c r="Y95" s="1"/>
      <c r="Z95" s="1"/>
      <c r="AA95" s="1"/>
      <c r="AB95" s="1"/>
      <c r="AC95" s="1"/>
    </row>
    <row r="96" spans="1:29" x14ac:dyDescent="0.35">
      <c r="A96" t="s">
        <v>14</v>
      </c>
      <c r="M96" t="s">
        <v>14</v>
      </c>
      <c r="V96" s="1"/>
      <c r="W96" s="1"/>
      <c r="X96" s="1"/>
      <c r="Y96" s="1"/>
      <c r="Z96" s="1"/>
      <c r="AA96" s="1"/>
      <c r="AB96" s="1"/>
      <c r="AC96" s="1"/>
    </row>
    <row r="97" spans="1:29" ht="15" thickBot="1" x14ac:dyDescent="0.4">
      <c r="V97" s="1"/>
      <c r="W97" s="1"/>
      <c r="X97" s="1"/>
      <c r="Y97" s="1"/>
      <c r="Z97" s="1"/>
      <c r="AA97" s="1"/>
      <c r="AB97" s="1"/>
      <c r="AC97" s="1"/>
    </row>
    <row r="98" spans="1:29" x14ac:dyDescent="0.35">
      <c r="A98" s="7" t="s">
        <v>15</v>
      </c>
      <c r="B98" s="7"/>
      <c r="M98" s="7" t="s">
        <v>15</v>
      </c>
      <c r="N98" s="7"/>
      <c r="V98" s="1"/>
      <c r="W98" s="1"/>
      <c r="X98" s="1"/>
      <c r="Y98" s="1"/>
      <c r="Z98" s="1"/>
      <c r="AA98" s="1"/>
      <c r="AB98" s="1"/>
      <c r="AC98" s="1"/>
    </row>
    <row r="99" spans="1:29" x14ac:dyDescent="0.35">
      <c r="A99" s="8" t="s">
        <v>16</v>
      </c>
      <c r="B99" s="8">
        <v>0.69092382988910173</v>
      </c>
      <c r="M99" s="8" t="s">
        <v>16</v>
      </c>
      <c r="N99" s="8">
        <v>0.73128149035525536</v>
      </c>
      <c r="V99" s="1"/>
      <c r="W99" s="1"/>
      <c r="X99" s="1"/>
      <c r="Y99" s="1"/>
      <c r="Z99" s="1"/>
      <c r="AA99" s="1"/>
      <c r="AB99" s="1"/>
      <c r="AC99" s="1"/>
    </row>
    <row r="100" spans="1:29" x14ac:dyDescent="0.35">
      <c r="A100" s="8" t="s">
        <v>17</v>
      </c>
      <c r="B100" s="8">
        <v>0.47737573870862443</v>
      </c>
      <c r="M100" s="8" t="s">
        <v>17</v>
      </c>
      <c r="N100" s="8">
        <v>0.53477261813620336</v>
      </c>
      <c r="V100" s="1"/>
      <c r="W100" s="1"/>
      <c r="X100" s="1"/>
      <c r="Y100" s="1"/>
      <c r="Z100" s="1"/>
      <c r="AA100" s="1"/>
      <c r="AB100" s="1"/>
      <c r="AC100" s="1"/>
    </row>
    <row r="101" spans="1:29" x14ac:dyDescent="0.35">
      <c r="A101" s="8" t="s">
        <v>18</v>
      </c>
      <c r="B101" s="8">
        <v>0.42236265857269012</v>
      </c>
      <c r="M101" s="8" t="s">
        <v>18</v>
      </c>
      <c r="N101" s="8">
        <v>0.48580131478211952</v>
      </c>
      <c r="V101" s="1"/>
      <c r="W101" s="1"/>
      <c r="X101" s="1"/>
      <c r="Y101" s="1"/>
      <c r="Z101" s="1"/>
      <c r="AA101" s="1"/>
      <c r="AB101" s="1"/>
      <c r="AC101" s="1"/>
    </row>
    <row r="102" spans="1:29" x14ac:dyDescent="0.35">
      <c r="A102" s="8" t="s">
        <v>19</v>
      </c>
      <c r="B102" s="8">
        <v>19838.223773898848</v>
      </c>
      <c r="M102" s="8" t="s">
        <v>19</v>
      </c>
      <c r="N102" s="8">
        <v>138684.02788406549</v>
      </c>
    </row>
    <row r="103" spans="1:29" ht="15" thickBot="1" x14ac:dyDescent="0.4">
      <c r="A103" s="9" t="s">
        <v>20</v>
      </c>
      <c r="B103" s="9">
        <v>43</v>
      </c>
      <c r="M103" s="9" t="s">
        <v>20</v>
      </c>
      <c r="N103" s="9">
        <v>43</v>
      </c>
    </row>
    <row r="105" spans="1:29" ht="15" thickBot="1" x14ac:dyDescent="0.4">
      <c r="A105" t="s">
        <v>21</v>
      </c>
      <c r="M105" t="s">
        <v>21</v>
      </c>
    </row>
    <row r="106" spans="1:29" x14ac:dyDescent="0.35">
      <c r="A106" s="10"/>
      <c r="B106" s="10" t="s">
        <v>22</v>
      </c>
      <c r="C106" s="10" t="s">
        <v>23</v>
      </c>
      <c r="D106" s="10" t="s">
        <v>24</v>
      </c>
      <c r="E106" s="10" t="s">
        <v>25</v>
      </c>
      <c r="F106" s="10" t="s">
        <v>26</v>
      </c>
      <c r="M106" s="10"/>
      <c r="N106" s="10" t="s">
        <v>22</v>
      </c>
      <c r="O106" s="10" t="s">
        <v>23</v>
      </c>
      <c r="P106" s="10" t="s">
        <v>24</v>
      </c>
      <c r="Q106" s="10" t="s">
        <v>25</v>
      </c>
      <c r="R106" s="10" t="s">
        <v>26</v>
      </c>
    </row>
    <row r="107" spans="1:29" x14ac:dyDescent="0.35">
      <c r="A107" s="8" t="s">
        <v>27</v>
      </c>
      <c r="B107" s="8">
        <v>4</v>
      </c>
      <c r="C107" s="8">
        <v>13660290742.735628</v>
      </c>
      <c r="D107" s="8">
        <v>3415072685.683907</v>
      </c>
      <c r="E107" s="8">
        <v>8.6774951980339114</v>
      </c>
      <c r="F107" s="8">
        <v>4.4528414743973639E-5</v>
      </c>
      <c r="M107" s="8" t="s">
        <v>27</v>
      </c>
      <c r="N107" s="8">
        <v>4</v>
      </c>
      <c r="O107" s="8">
        <v>840118182025.80835</v>
      </c>
      <c r="P107" s="8">
        <v>210029545506.45209</v>
      </c>
      <c r="Q107" s="8">
        <v>10.920122224837765</v>
      </c>
      <c r="R107" s="8">
        <v>5.4116629417947934E-6</v>
      </c>
    </row>
    <row r="108" spans="1:29" x14ac:dyDescent="0.35">
      <c r="A108" s="8" t="s">
        <v>28</v>
      </c>
      <c r="B108" s="8">
        <v>38</v>
      </c>
      <c r="C108" s="8">
        <v>14955094655.124846</v>
      </c>
      <c r="D108" s="8">
        <v>393555122.50328541</v>
      </c>
      <c r="E108" s="8"/>
      <c r="F108" s="8"/>
      <c r="M108" s="8" t="s">
        <v>28</v>
      </c>
      <c r="N108" s="8">
        <v>38</v>
      </c>
      <c r="O108" s="8">
        <v>730863864425.63379</v>
      </c>
      <c r="P108" s="8">
        <v>19233259590.148258</v>
      </c>
      <c r="Q108" s="8"/>
      <c r="R108" s="8"/>
    </row>
    <row r="109" spans="1:29" ht="15" thickBot="1" x14ac:dyDescent="0.4">
      <c r="A109" s="9" t="s">
        <v>29</v>
      </c>
      <c r="B109" s="9">
        <v>42</v>
      </c>
      <c r="C109" s="9">
        <v>28615385397.860474</v>
      </c>
      <c r="D109" s="9"/>
      <c r="E109" s="9"/>
      <c r="F109" s="9"/>
      <c r="M109" s="9" t="s">
        <v>29</v>
      </c>
      <c r="N109" s="9">
        <v>42</v>
      </c>
      <c r="O109" s="9">
        <v>1570982046451.4421</v>
      </c>
      <c r="P109" s="9"/>
      <c r="Q109" s="9"/>
      <c r="R109" s="9"/>
    </row>
    <row r="110" spans="1:29" ht="15" thickBot="1" x14ac:dyDescent="0.4"/>
    <row r="111" spans="1:29" x14ac:dyDescent="0.35">
      <c r="A111" s="10"/>
      <c r="B111" s="10" t="s">
        <v>30</v>
      </c>
      <c r="C111" s="10" t="s">
        <v>19</v>
      </c>
      <c r="D111" s="10" t="s">
        <v>31</v>
      </c>
      <c r="E111" s="10" t="s">
        <v>32</v>
      </c>
      <c r="F111" s="10" t="s">
        <v>33</v>
      </c>
      <c r="G111" s="10" t="s">
        <v>34</v>
      </c>
      <c r="H111" s="10" t="s">
        <v>35</v>
      </c>
      <c r="I111" s="10" t="s">
        <v>36</v>
      </c>
      <c r="M111" s="10"/>
      <c r="N111" s="10" t="s">
        <v>30</v>
      </c>
      <c r="O111" s="10" t="s">
        <v>19</v>
      </c>
      <c r="P111" s="10" t="s">
        <v>31</v>
      </c>
      <c r="Q111" s="10" t="s">
        <v>32</v>
      </c>
      <c r="R111" s="10" t="s">
        <v>33</v>
      </c>
      <c r="S111" s="10" t="s">
        <v>34</v>
      </c>
      <c r="T111" s="10" t="s">
        <v>35</v>
      </c>
      <c r="U111" s="10" t="s">
        <v>36</v>
      </c>
    </row>
    <row r="112" spans="1:29" x14ac:dyDescent="0.35">
      <c r="A112" s="8" t="s">
        <v>37</v>
      </c>
      <c r="B112" s="8">
        <v>87798.746666666688</v>
      </c>
      <c r="C112" s="8">
        <v>8259.3111839851863</v>
      </c>
      <c r="D112" s="8">
        <v>10.630274693718837</v>
      </c>
      <c r="E112" s="8">
        <v>6.0776354312974152E-13</v>
      </c>
      <c r="F112" s="8">
        <v>71078.64530787422</v>
      </c>
      <c r="G112" s="8">
        <v>104518.84802545916</v>
      </c>
      <c r="H112" s="8">
        <v>71078.64530787422</v>
      </c>
      <c r="I112" s="8">
        <v>104518.84802545916</v>
      </c>
      <c r="M112" s="8" t="s">
        <v>37</v>
      </c>
      <c r="N112" s="8">
        <v>369728.9466666666</v>
      </c>
      <c r="O112" s="8">
        <v>57738.765103054429</v>
      </c>
      <c r="P112" s="8">
        <v>6.4034785989405867</v>
      </c>
      <c r="Q112" s="8">
        <v>1.5941864153917371E-7</v>
      </c>
      <c r="R112" s="8">
        <v>252842.92756055907</v>
      </c>
      <c r="S112" s="8">
        <v>486614.96577277413</v>
      </c>
      <c r="T112" s="8">
        <v>252842.92756055907</v>
      </c>
      <c r="U112" s="8">
        <v>486614.96577277413</v>
      </c>
    </row>
    <row r="113" spans="1:21" x14ac:dyDescent="0.35">
      <c r="A113" s="8" t="s">
        <v>4</v>
      </c>
      <c r="B113" s="8">
        <v>1173.1660606060605</v>
      </c>
      <c r="C113" s="8">
        <v>244.19165427108541</v>
      </c>
      <c r="D113" s="8">
        <v>4.8042840125227588</v>
      </c>
      <c r="E113" s="8">
        <v>2.4421503691572777E-5</v>
      </c>
      <c r="F113" s="8">
        <v>678.82590082366562</v>
      </c>
      <c r="G113" s="8">
        <v>1667.5062203884554</v>
      </c>
      <c r="H113" s="8">
        <v>678.82590082366562</v>
      </c>
      <c r="I113" s="8">
        <v>1667.5062203884554</v>
      </c>
      <c r="M113" s="8" t="s">
        <v>4</v>
      </c>
      <c r="N113" s="8">
        <v>10261.784242424243</v>
      </c>
      <c r="O113" s="8">
        <v>1707.0823767268978</v>
      </c>
      <c r="P113" s="8">
        <v>6.0112999714166353</v>
      </c>
      <c r="Q113" s="8">
        <v>5.4931348933944357E-7</v>
      </c>
      <c r="R113" s="8">
        <v>6805.9766416613347</v>
      </c>
      <c r="S113" s="8">
        <v>13717.591843187151</v>
      </c>
      <c r="T113" s="8">
        <v>6805.9766416613347</v>
      </c>
      <c r="U113" s="8">
        <v>13717.591843187151</v>
      </c>
    </row>
    <row r="114" spans="1:21" x14ac:dyDescent="0.35">
      <c r="A114" s="8" t="s">
        <v>5</v>
      </c>
      <c r="B114" s="8">
        <v>3050.8569696969817</v>
      </c>
      <c r="C114" s="8">
        <v>8671.3828322669397</v>
      </c>
      <c r="D114" s="8">
        <v>0.351830501398749</v>
      </c>
      <c r="E114" s="8">
        <v>0.72690900453077312</v>
      </c>
      <c r="F114" s="8">
        <v>-14503.43982899066</v>
      </c>
      <c r="G114" s="8">
        <v>20605.153768384625</v>
      </c>
      <c r="H114" s="8">
        <v>-14503.43982899066</v>
      </c>
      <c r="I114" s="8">
        <v>20605.153768384625</v>
      </c>
      <c r="M114" s="8" t="s">
        <v>5</v>
      </c>
      <c r="N114" s="8">
        <v>-126052.59757575757</v>
      </c>
      <c r="O114" s="8">
        <v>60619.454252036048</v>
      </c>
      <c r="P114" s="8">
        <v>-2.0794083208283549</v>
      </c>
      <c r="Q114" s="8">
        <v>4.4378725506644907E-2</v>
      </c>
      <c r="R114" s="8">
        <v>-248770.26698310801</v>
      </c>
      <c r="S114" s="8">
        <v>-3334.9281684071175</v>
      </c>
      <c r="T114" s="8">
        <v>-248770.26698310801</v>
      </c>
      <c r="U114" s="8">
        <v>-3334.9281684071175</v>
      </c>
    </row>
    <row r="115" spans="1:21" x14ac:dyDescent="0.35">
      <c r="A115" s="8" t="s">
        <v>6</v>
      </c>
      <c r="B115" s="8">
        <v>-20005.218181818178</v>
      </c>
      <c r="C115" s="8">
        <v>8667.9438542089156</v>
      </c>
      <c r="D115" s="8">
        <v>-2.3079542874639403</v>
      </c>
      <c r="E115" s="8">
        <v>2.6540261933699207E-2</v>
      </c>
      <c r="F115" s="8">
        <v>-37552.55313339534</v>
      </c>
      <c r="G115" s="8">
        <v>-2457.8832302410192</v>
      </c>
      <c r="H115" s="8">
        <v>-37552.55313339534</v>
      </c>
      <c r="I115" s="8">
        <v>-2457.8832302410192</v>
      </c>
      <c r="M115" s="8" t="s">
        <v>6</v>
      </c>
      <c r="N115" s="8">
        <v>-151563.20000000001</v>
      </c>
      <c r="O115" s="8">
        <v>60595.413222237861</v>
      </c>
      <c r="P115" s="8">
        <v>-2.5012322210615432</v>
      </c>
      <c r="Q115" s="8">
        <v>1.6803398959368731E-2</v>
      </c>
      <c r="R115" s="8">
        <v>-274232.20088693255</v>
      </c>
      <c r="S115" s="8">
        <v>-28894.199113067443</v>
      </c>
      <c r="T115" s="8">
        <v>-274232.20088693255</v>
      </c>
      <c r="U115" s="8">
        <v>-28894.199113067443</v>
      </c>
    </row>
    <row r="116" spans="1:21" ht="15" thickBot="1" x14ac:dyDescent="0.4">
      <c r="A116" s="9" t="s">
        <v>7</v>
      </c>
      <c r="B116" s="9">
        <v>5570.1612121212238</v>
      </c>
      <c r="C116" s="9">
        <v>8671.382832266936</v>
      </c>
      <c r="D116" s="9">
        <v>0.64236135341576561</v>
      </c>
      <c r="E116" s="9">
        <v>0.5244953967741538</v>
      </c>
      <c r="F116" s="9">
        <v>-11984.135586566412</v>
      </c>
      <c r="G116" s="9">
        <v>23124.458010808859</v>
      </c>
      <c r="H116" s="9">
        <v>-11984.135586566412</v>
      </c>
      <c r="I116" s="9">
        <v>23124.458010808859</v>
      </c>
      <c r="M116" s="9" t="s">
        <v>7</v>
      </c>
      <c r="N116" s="9">
        <v>-122262.8024242424</v>
      </c>
      <c r="O116" s="9">
        <v>60619.454252036034</v>
      </c>
      <c r="P116" s="9">
        <v>-2.0168905169603359</v>
      </c>
      <c r="Q116" s="9">
        <v>5.0812940844927296E-2</v>
      </c>
      <c r="R116" s="9">
        <v>-244980.47183159282</v>
      </c>
      <c r="S116" s="9">
        <v>454.86698310801876</v>
      </c>
      <c r="T116" s="9">
        <v>-244980.47183159282</v>
      </c>
      <c r="U116" s="9">
        <v>454.86698310801876</v>
      </c>
    </row>
    <row r="118" spans="1:21" x14ac:dyDescent="0.35">
      <c r="A118" t="s">
        <v>14</v>
      </c>
      <c r="M118" t="s">
        <v>14</v>
      </c>
    </row>
    <row r="119" spans="1:21" ht="15" thickBot="1" x14ac:dyDescent="0.4"/>
    <row r="120" spans="1:21" x14ac:dyDescent="0.35">
      <c r="A120" s="7" t="s">
        <v>15</v>
      </c>
      <c r="B120" s="7"/>
      <c r="M120" s="7" t="s">
        <v>15</v>
      </c>
      <c r="N120" s="7"/>
    </row>
    <row r="121" spans="1:21" x14ac:dyDescent="0.35">
      <c r="A121" s="8" t="s">
        <v>16</v>
      </c>
      <c r="B121" s="8">
        <v>0.90948540342385353</v>
      </c>
      <c r="M121" s="8" t="s">
        <v>16</v>
      </c>
      <c r="N121" s="8">
        <v>0.85026728877525104</v>
      </c>
    </row>
    <row r="122" spans="1:21" x14ac:dyDescent="0.35">
      <c r="A122" s="8" t="s">
        <v>17</v>
      </c>
      <c r="B122" s="8">
        <v>0.82716369904104958</v>
      </c>
      <c r="M122" s="8" t="s">
        <v>17</v>
      </c>
      <c r="N122" s="8">
        <v>0.72295446236121608</v>
      </c>
    </row>
    <row r="123" spans="1:21" x14ac:dyDescent="0.35">
      <c r="A123" s="8" t="s">
        <v>18</v>
      </c>
      <c r="B123" s="8">
        <v>0.80897040420326538</v>
      </c>
      <c r="M123" s="8" t="s">
        <v>18</v>
      </c>
      <c r="N123" s="8">
        <v>0.69379177418871252</v>
      </c>
    </row>
    <row r="124" spans="1:21" x14ac:dyDescent="0.35">
      <c r="A124" s="8" t="s">
        <v>19</v>
      </c>
      <c r="B124" s="8">
        <v>86.046030483930338</v>
      </c>
      <c r="M124" s="8" t="s">
        <v>19</v>
      </c>
      <c r="N124" s="8">
        <v>101.22255833454058</v>
      </c>
    </row>
    <row r="125" spans="1:21" ht="15" thickBot="1" x14ac:dyDescent="0.4">
      <c r="A125" s="9" t="s">
        <v>20</v>
      </c>
      <c r="B125" s="9">
        <v>43</v>
      </c>
      <c r="M125" s="9" t="s">
        <v>20</v>
      </c>
      <c r="N125" s="9">
        <v>43</v>
      </c>
    </row>
    <row r="127" spans="1:21" ht="15" thickBot="1" x14ac:dyDescent="0.4">
      <c r="A127" t="s">
        <v>21</v>
      </c>
      <c r="M127" t="s">
        <v>21</v>
      </c>
    </row>
    <row r="128" spans="1:21" x14ac:dyDescent="0.35">
      <c r="A128" s="10"/>
      <c r="B128" s="10" t="s">
        <v>22</v>
      </c>
      <c r="C128" s="10" t="s">
        <v>23</v>
      </c>
      <c r="D128" s="10" t="s">
        <v>24</v>
      </c>
      <c r="E128" s="10" t="s">
        <v>25</v>
      </c>
      <c r="F128" s="10" t="s">
        <v>26</v>
      </c>
      <c r="M128" s="10"/>
      <c r="N128" s="10" t="s">
        <v>22</v>
      </c>
      <c r="O128" s="10" t="s">
        <v>23</v>
      </c>
      <c r="P128" s="10" t="s">
        <v>24</v>
      </c>
      <c r="Q128" s="10" t="s">
        <v>25</v>
      </c>
      <c r="R128" s="10" t="s">
        <v>26</v>
      </c>
    </row>
    <row r="129" spans="1:21" x14ac:dyDescent="0.35">
      <c r="A129" s="8" t="s">
        <v>27</v>
      </c>
      <c r="B129" s="8">
        <v>4</v>
      </c>
      <c r="C129" s="8">
        <v>1346485.8084284717</v>
      </c>
      <c r="D129" s="8">
        <v>336621.45210711792</v>
      </c>
      <c r="E129" s="8">
        <v>45.465305015734515</v>
      </c>
      <c r="F129" s="8">
        <v>5.4726733141203015E-14</v>
      </c>
      <c r="M129" s="8" t="s">
        <v>27</v>
      </c>
      <c r="N129" s="8">
        <v>4</v>
      </c>
      <c r="O129" s="8">
        <v>1016010.0390697676</v>
      </c>
      <c r="P129" s="8">
        <v>254002.50976744189</v>
      </c>
      <c r="Q129" s="8">
        <v>24.790391684222833</v>
      </c>
      <c r="R129" s="8">
        <v>3.7744668335475952E-10</v>
      </c>
    </row>
    <row r="130" spans="1:21" x14ac:dyDescent="0.35">
      <c r="A130" s="8" t="s">
        <v>28</v>
      </c>
      <c r="B130" s="8">
        <v>38</v>
      </c>
      <c r="C130" s="8">
        <v>281348.93575757585</v>
      </c>
      <c r="D130" s="8">
        <v>7403.9193620414699</v>
      </c>
      <c r="E130" s="8"/>
      <c r="F130" s="8"/>
      <c r="M130" s="8" t="s">
        <v>28</v>
      </c>
      <c r="N130" s="8">
        <v>38</v>
      </c>
      <c r="O130" s="8">
        <v>389348.23999999982</v>
      </c>
      <c r="P130" s="8">
        <v>10246.006315789469</v>
      </c>
      <c r="Q130" s="8"/>
      <c r="R130" s="8"/>
    </row>
    <row r="131" spans="1:21" ht="15" thickBot="1" x14ac:dyDescent="0.4">
      <c r="A131" s="9" t="s">
        <v>29</v>
      </c>
      <c r="B131" s="9">
        <v>42</v>
      </c>
      <c r="C131" s="9">
        <v>1627834.7441860475</v>
      </c>
      <c r="D131" s="9"/>
      <c r="E131" s="9"/>
      <c r="F131" s="9"/>
      <c r="M131" s="9" t="s">
        <v>29</v>
      </c>
      <c r="N131" s="9">
        <v>42</v>
      </c>
      <c r="O131" s="9">
        <v>1405358.2790697673</v>
      </c>
      <c r="P131" s="9"/>
      <c r="Q131" s="9"/>
      <c r="R131" s="9"/>
    </row>
    <row r="132" spans="1:21" ht="15" thickBot="1" x14ac:dyDescent="0.4"/>
    <row r="133" spans="1:21" x14ac:dyDescent="0.35">
      <c r="A133" s="10"/>
      <c r="B133" s="10" t="s">
        <v>30</v>
      </c>
      <c r="C133" s="10" t="s">
        <v>19</v>
      </c>
      <c r="D133" s="10" t="s">
        <v>31</v>
      </c>
      <c r="E133" s="10" t="s">
        <v>32</v>
      </c>
      <c r="F133" s="10" t="s">
        <v>33</v>
      </c>
      <c r="G133" s="10" t="s">
        <v>34</v>
      </c>
      <c r="H133" s="10" t="s">
        <v>35</v>
      </c>
      <c r="I133" s="10" t="s">
        <v>36</v>
      </c>
      <c r="M133" s="10"/>
      <c r="N133" s="10" t="s">
        <v>30</v>
      </c>
      <c r="O133" s="10" t="s">
        <v>19</v>
      </c>
      <c r="P133" s="10" t="s">
        <v>31</v>
      </c>
      <c r="Q133" s="10" t="s">
        <v>32</v>
      </c>
      <c r="R133" s="10" t="s">
        <v>33</v>
      </c>
      <c r="S133" s="10" t="s">
        <v>34</v>
      </c>
      <c r="T133" s="10" t="s">
        <v>35</v>
      </c>
      <c r="U133" s="10" t="s">
        <v>36</v>
      </c>
    </row>
    <row r="134" spans="1:21" x14ac:dyDescent="0.35">
      <c r="A134" s="8" t="s">
        <v>37</v>
      </c>
      <c r="B134" s="8">
        <v>1631.7066666666667</v>
      </c>
      <c r="C134" s="8">
        <v>35.823819209484832</v>
      </c>
      <c r="D134" s="8">
        <v>45.548093494025082</v>
      </c>
      <c r="E134" s="8">
        <v>9.0611154757684406E-35</v>
      </c>
      <c r="F134" s="8">
        <v>1559.185136129948</v>
      </c>
      <c r="G134" s="8">
        <v>1704.2281972033854</v>
      </c>
      <c r="H134" s="8">
        <v>1559.185136129948</v>
      </c>
      <c r="I134" s="8">
        <v>1704.2281972033854</v>
      </c>
      <c r="M134" s="8" t="s">
        <v>37</v>
      </c>
      <c r="N134" s="8">
        <v>1417.32</v>
      </c>
      <c r="O134" s="8">
        <v>42.142311612798053</v>
      </c>
      <c r="P134" s="8">
        <v>33.63175738963448</v>
      </c>
      <c r="Q134" s="8">
        <v>6.9621607157496681E-30</v>
      </c>
      <c r="R134" s="8">
        <v>1332.0073503172919</v>
      </c>
      <c r="S134" s="8">
        <v>1502.632649682708</v>
      </c>
      <c r="T134" s="8">
        <v>1332.0073503172919</v>
      </c>
      <c r="U134" s="8">
        <v>1502.632649682708</v>
      </c>
    </row>
    <row r="135" spans="1:21" x14ac:dyDescent="0.35">
      <c r="A135" s="8" t="s">
        <v>4</v>
      </c>
      <c r="B135" s="8">
        <v>14.213333333333335</v>
      </c>
      <c r="C135" s="8">
        <v>1.0591534185120102</v>
      </c>
      <c r="D135" s="8">
        <v>13.419522691341022</v>
      </c>
      <c r="E135" s="8">
        <v>5.3771754794326729E-16</v>
      </c>
      <c r="F135" s="8">
        <v>12.069189334210208</v>
      </c>
      <c r="G135" s="8">
        <v>16.357477332456462</v>
      </c>
      <c r="H135" s="8">
        <v>12.069189334210208</v>
      </c>
      <c r="I135" s="8">
        <v>16.357477332456462</v>
      </c>
      <c r="M135" s="8" t="s">
        <v>4</v>
      </c>
      <c r="N135" s="8">
        <v>12.349090909090902</v>
      </c>
      <c r="O135" s="8">
        <v>1.2459635626141081</v>
      </c>
      <c r="P135" s="8">
        <v>9.9112777288460592</v>
      </c>
      <c r="Q135" s="8">
        <v>4.3711316310667752E-12</v>
      </c>
      <c r="R135" s="8">
        <v>9.8267695444879344</v>
      </c>
      <c r="S135" s="8">
        <v>14.871412273693871</v>
      </c>
      <c r="T135" s="8">
        <v>9.8267695444879344</v>
      </c>
      <c r="U135" s="8">
        <v>14.871412273693871</v>
      </c>
    </row>
    <row r="136" spans="1:21" x14ac:dyDescent="0.35">
      <c r="A136" s="8" t="s">
        <v>5</v>
      </c>
      <c r="B136" s="8">
        <v>44.449696969696888</v>
      </c>
      <c r="C136" s="8">
        <v>37.611132933421445</v>
      </c>
      <c r="D136" s="8">
        <v>1.1818228674042057</v>
      </c>
      <c r="E136" s="8">
        <v>0.2446191264741904</v>
      </c>
      <c r="F136" s="8">
        <v>-31.690061038838792</v>
      </c>
      <c r="G136" s="8">
        <v>120.58945497823257</v>
      </c>
      <c r="H136" s="8">
        <v>-31.690061038838792</v>
      </c>
      <c r="I136" s="8">
        <v>120.58945497823257</v>
      </c>
      <c r="M136" s="8" t="s">
        <v>5</v>
      </c>
      <c r="N136" s="8">
        <v>18.803636363636532</v>
      </c>
      <c r="O136" s="8">
        <v>44.244866102131375</v>
      </c>
      <c r="P136" s="8">
        <v>0.42499024226294851</v>
      </c>
      <c r="Q136" s="8">
        <v>0.67324074995385186</v>
      </c>
      <c r="R136" s="8">
        <v>-70.76541235658479</v>
      </c>
      <c r="S136" s="8">
        <v>108.37268508385785</v>
      </c>
      <c r="T136" s="8">
        <v>-70.76541235658479</v>
      </c>
      <c r="U136" s="8">
        <v>108.37268508385785</v>
      </c>
    </row>
    <row r="137" spans="1:21" x14ac:dyDescent="0.35">
      <c r="A137" s="8" t="s">
        <v>6</v>
      </c>
      <c r="B137" s="8">
        <v>43.054545454545476</v>
      </c>
      <c r="C137" s="8">
        <v>37.596216758758494</v>
      </c>
      <c r="D137" s="8">
        <v>1.1451829244099514</v>
      </c>
      <c r="E137" s="8">
        <v>0.25929489910992265</v>
      </c>
      <c r="F137" s="8">
        <v>-33.055016337054624</v>
      </c>
      <c r="G137" s="8">
        <v>119.16410724614558</v>
      </c>
      <c r="H137" s="8">
        <v>-33.055016337054624</v>
      </c>
      <c r="I137" s="8">
        <v>119.16410724614558</v>
      </c>
      <c r="M137" s="8" t="s">
        <v>6</v>
      </c>
      <c r="N137" s="8">
        <v>10.909090909090967</v>
      </c>
      <c r="O137" s="8">
        <v>44.227319059560593</v>
      </c>
      <c r="P137" s="8">
        <v>0.24665955660572095</v>
      </c>
      <c r="Q137" s="8">
        <v>0.80649938305579516</v>
      </c>
      <c r="R137" s="8">
        <v>-78.624435680556147</v>
      </c>
      <c r="S137" s="8">
        <v>100.44261749873807</v>
      </c>
      <c r="T137" s="8">
        <v>-78.624435680556147</v>
      </c>
      <c r="U137" s="8">
        <v>100.44261749873807</v>
      </c>
    </row>
    <row r="138" spans="1:21" ht="15" thickBot="1" x14ac:dyDescent="0.4">
      <c r="A138" s="9" t="s">
        <v>7</v>
      </c>
      <c r="B138" s="9">
        <v>30.204848484848462</v>
      </c>
      <c r="C138" s="9">
        <v>37.611132933421437</v>
      </c>
      <c r="D138" s="9">
        <v>0.80308265476385809</v>
      </c>
      <c r="E138" s="9">
        <v>0.42692175684408673</v>
      </c>
      <c r="F138" s="9">
        <v>-45.934909523687203</v>
      </c>
      <c r="G138" s="9">
        <v>106.34460649338413</v>
      </c>
      <c r="H138" s="9">
        <v>-45.934909523687203</v>
      </c>
      <c r="I138" s="9">
        <v>106.34460649338413</v>
      </c>
      <c r="M138" s="9" t="s">
        <v>7</v>
      </c>
      <c r="N138" s="9">
        <v>26.560000000000048</v>
      </c>
      <c r="O138" s="9">
        <v>44.244866102131361</v>
      </c>
      <c r="P138" s="9">
        <v>0.60029563517473505</v>
      </c>
      <c r="Q138" s="9">
        <v>0.55187271681951366</v>
      </c>
      <c r="R138" s="9">
        <v>-63.009048720221244</v>
      </c>
      <c r="S138" s="9">
        <v>116.12904872022133</v>
      </c>
      <c r="T138" s="9">
        <v>-63.009048720221244</v>
      </c>
      <c r="U138" s="9">
        <v>116.12904872022133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8"/>
  <sheetViews>
    <sheetView topLeftCell="N43" workbookViewId="0">
      <selection activeCell="N50" sqref="N50"/>
    </sheetView>
  </sheetViews>
  <sheetFormatPr defaultRowHeight="14.5" x14ac:dyDescent="0.35"/>
  <sheetData>
    <row r="1" spans="1:22" x14ac:dyDescent="0.35">
      <c r="A1" t="s">
        <v>0</v>
      </c>
    </row>
    <row r="2" spans="1:22" x14ac:dyDescent="0.35">
      <c r="A2" t="s">
        <v>39</v>
      </c>
    </row>
    <row r="3" spans="1:22" x14ac:dyDescent="0.35">
      <c r="F3" s="1"/>
      <c r="G3" s="1"/>
      <c r="K3" s="2" t="s">
        <v>1</v>
      </c>
      <c r="L3" s="2"/>
      <c r="M3" s="2" t="s">
        <v>2</v>
      </c>
      <c r="N3" s="2"/>
      <c r="R3" s="1"/>
      <c r="S3" s="1"/>
      <c r="T3" s="1"/>
      <c r="U3" s="1"/>
    </row>
    <row r="4" spans="1:22" x14ac:dyDescent="0.35">
      <c r="A4" t="s">
        <v>4</v>
      </c>
      <c r="B4" t="s">
        <v>5</v>
      </c>
      <c r="C4" t="s">
        <v>6</v>
      </c>
      <c r="D4" t="s">
        <v>7</v>
      </c>
      <c r="E4" t="s">
        <v>8</v>
      </c>
      <c r="F4" s="1"/>
      <c r="G4" s="1"/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12</v>
      </c>
      <c r="N4" s="1" t="s">
        <v>13</v>
      </c>
      <c r="O4" s="1" t="s">
        <v>1</v>
      </c>
      <c r="P4" s="1" t="s">
        <v>2</v>
      </c>
      <c r="Q4" s="1" t="s">
        <v>3</v>
      </c>
      <c r="R4" s="1" t="s">
        <v>49</v>
      </c>
      <c r="S4" s="1"/>
      <c r="T4" s="1" t="s">
        <v>50</v>
      </c>
      <c r="U4" s="1"/>
      <c r="V4">
        <f>AVERAGE(R44:R47)</f>
        <v>449.11636195109418</v>
      </c>
    </row>
    <row r="5" spans="1:22" x14ac:dyDescent="0.35">
      <c r="A5">
        <v>1</v>
      </c>
      <c r="B5">
        <v>1</v>
      </c>
      <c r="C5">
        <v>0</v>
      </c>
      <c r="D5">
        <v>0</v>
      </c>
      <c r="E5">
        <v>0</v>
      </c>
      <c r="F5" s="3">
        <v>2006</v>
      </c>
      <c r="G5" s="3">
        <v>1</v>
      </c>
      <c r="H5">
        <v>1608</v>
      </c>
      <c r="I5">
        <v>1378</v>
      </c>
      <c r="J5">
        <f t="shared" ref="J5:J47" si="0">H5-I5</f>
        <v>230</v>
      </c>
      <c r="K5">
        <v>90441</v>
      </c>
      <c r="L5">
        <v>322191</v>
      </c>
      <c r="M5">
        <v>94271</v>
      </c>
      <c r="N5">
        <v>288133</v>
      </c>
      <c r="O5">
        <f t="shared" ref="O5:O47" si="1">K5+L5</f>
        <v>412632</v>
      </c>
      <c r="P5">
        <f t="shared" ref="P5:P47" si="2">M5+N5</f>
        <v>382404</v>
      </c>
      <c r="Q5">
        <v>4114313</v>
      </c>
      <c r="R5" s="1">
        <f t="shared" ref="R5:R47" si="3">P5/I5</f>
        <v>277.50653120464443</v>
      </c>
      <c r="S5" s="1"/>
      <c r="T5" s="3"/>
      <c r="U5" s="3"/>
    </row>
    <row r="6" spans="1:22" x14ac:dyDescent="0.35">
      <c r="A6">
        <v>2</v>
      </c>
      <c r="B6">
        <v>0</v>
      </c>
      <c r="C6">
        <v>1</v>
      </c>
      <c r="D6">
        <v>0</v>
      </c>
      <c r="E6">
        <v>0</v>
      </c>
      <c r="F6" s="3"/>
      <c r="G6" s="3">
        <v>2</v>
      </c>
      <c r="H6">
        <v>1610</v>
      </c>
      <c r="I6">
        <v>1361</v>
      </c>
      <c r="J6">
        <f t="shared" si="0"/>
        <v>249</v>
      </c>
      <c r="K6">
        <v>82933</v>
      </c>
      <c r="L6">
        <v>329001</v>
      </c>
      <c r="M6">
        <v>77472</v>
      </c>
      <c r="N6">
        <v>270752</v>
      </c>
      <c r="O6">
        <f t="shared" si="1"/>
        <v>411934</v>
      </c>
      <c r="P6">
        <f t="shared" si="2"/>
        <v>348224</v>
      </c>
      <c r="Q6">
        <v>4178023</v>
      </c>
      <c r="R6" s="1">
        <f t="shared" si="3"/>
        <v>255.8589272593681</v>
      </c>
      <c r="S6" s="1"/>
      <c r="T6" s="3"/>
      <c r="U6" s="3"/>
    </row>
    <row r="7" spans="1:22" x14ac:dyDescent="0.35">
      <c r="A7">
        <v>3</v>
      </c>
      <c r="B7">
        <v>0</v>
      </c>
      <c r="C7">
        <v>0</v>
      </c>
      <c r="D7">
        <v>1</v>
      </c>
      <c r="E7">
        <v>0</v>
      </c>
      <c r="F7" s="3"/>
      <c r="G7" s="3">
        <v>3</v>
      </c>
      <c r="H7">
        <v>1611</v>
      </c>
      <c r="I7">
        <v>1395</v>
      </c>
      <c r="J7">
        <f t="shared" si="0"/>
        <v>216</v>
      </c>
      <c r="K7">
        <v>78668</v>
      </c>
      <c r="L7">
        <v>349057</v>
      </c>
      <c r="M7">
        <v>109685</v>
      </c>
      <c r="N7">
        <v>335937</v>
      </c>
      <c r="O7">
        <f t="shared" si="1"/>
        <v>427725</v>
      </c>
      <c r="P7">
        <f t="shared" si="2"/>
        <v>445622</v>
      </c>
      <c r="Q7">
        <v>4160126</v>
      </c>
      <c r="R7" s="1">
        <f t="shared" si="3"/>
        <v>319.44229390681005</v>
      </c>
      <c r="S7" s="1"/>
      <c r="T7" s="3"/>
      <c r="U7" s="3"/>
    </row>
    <row r="8" spans="1:22" x14ac:dyDescent="0.35">
      <c r="A8">
        <v>4</v>
      </c>
      <c r="B8">
        <v>0</v>
      </c>
      <c r="C8">
        <v>0</v>
      </c>
      <c r="D8">
        <v>0</v>
      </c>
      <c r="E8">
        <v>1</v>
      </c>
      <c r="F8" s="3"/>
      <c r="G8" s="3">
        <v>4</v>
      </c>
      <c r="H8">
        <v>1600</v>
      </c>
      <c r="I8">
        <v>1326</v>
      </c>
      <c r="J8">
        <f t="shared" si="0"/>
        <v>274</v>
      </c>
      <c r="K8">
        <v>87403</v>
      </c>
      <c r="L8">
        <v>339014</v>
      </c>
      <c r="M8">
        <v>93488</v>
      </c>
      <c r="N8">
        <v>345036</v>
      </c>
      <c r="O8">
        <f t="shared" si="1"/>
        <v>426417</v>
      </c>
      <c r="P8">
        <f t="shared" si="2"/>
        <v>438524</v>
      </c>
      <c r="Q8">
        <v>4148019</v>
      </c>
      <c r="R8" s="1">
        <f t="shared" si="3"/>
        <v>330.71191553544497</v>
      </c>
      <c r="S8" s="1"/>
      <c r="T8" s="3"/>
      <c r="U8" s="3"/>
    </row>
    <row r="9" spans="1:22" x14ac:dyDescent="0.35">
      <c r="A9">
        <v>5</v>
      </c>
      <c r="B9">
        <v>1</v>
      </c>
      <c r="C9">
        <v>0</v>
      </c>
      <c r="D9">
        <v>0</v>
      </c>
      <c r="E9">
        <v>0</v>
      </c>
      <c r="F9" s="3">
        <v>2007</v>
      </c>
      <c r="G9" s="3">
        <v>1</v>
      </c>
      <c r="H9">
        <v>1600</v>
      </c>
      <c r="I9">
        <v>1406</v>
      </c>
      <c r="J9">
        <f t="shared" si="0"/>
        <v>194</v>
      </c>
      <c r="K9">
        <v>85603</v>
      </c>
      <c r="L9">
        <v>341377</v>
      </c>
      <c r="M9">
        <v>93112</v>
      </c>
      <c r="N9">
        <v>415736</v>
      </c>
      <c r="O9">
        <f t="shared" si="1"/>
        <v>426980</v>
      </c>
      <c r="P9">
        <f t="shared" si="2"/>
        <v>508848</v>
      </c>
      <c r="Q9">
        <v>4066151</v>
      </c>
      <c r="R9" s="1">
        <f t="shared" si="3"/>
        <v>361.91180654338547</v>
      </c>
      <c r="S9" s="1"/>
      <c r="T9" s="3"/>
      <c r="U9" s="3"/>
    </row>
    <row r="10" spans="1:22" x14ac:dyDescent="0.35">
      <c r="A10">
        <v>6</v>
      </c>
      <c r="B10">
        <v>0</v>
      </c>
      <c r="C10">
        <v>1</v>
      </c>
      <c r="D10">
        <v>0</v>
      </c>
      <c r="E10">
        <v>0</v>
      </c>
      <c r="F10" s="3"/>
      <c r="G10" s="3">
        <v>2</v>
      </c>
      <c r="H10">
        <v>1711</v>
      </c>
      <c r="I10">
        <v>1537</v>
      </c>
      <c r="J10">
        <f t="shared" si="0"/>
        <v>174</v>
      </c>
      <c r="K10">
        <v>76988</v>
      </c>
      <c r="L10">
        <v>307269</v>
      </c>
      <c r="M10">
        <v>72819</v>
      </c>
      <c r="N10">
        <v>319672</v>
      </c>
      <c r="O10">
        <f t="shared" si="1"/>
        <v>384257</v>
      </c>
      <c r="P10">
        <f t="shared" si="2"/>
        <v>392491</v>
      </c>
      <c r="Q10">
        <v>4057917</v>
      </c>
      <c r="R10" s="1">
        <f t="shared" si="3"/>
        <v>255.36174365647366</v>
      </c>
      <c r="S10" s="1"/>
      <c r="T10" s="3"/>
      <c r="U10" s="3"/>
    </row>
    <row r="11" spans="1:22" x14ac:dyDescent="0.35">
      <c r="A11">
        <v>7</v>
      </c>
      <c r="B11">
        <v>0</v>
      </c>
      <c r="C11">
        <v>0</v>
      </c>
      <c r="D11">
        <v>1</v>
      </c>
      <c r="E11">
        <v>0</v>
      </c>
      <c r="F11" s="3"/>
      <c r="G11" s="3">
        <v>3</v>
      </c>
      <c r="H11">
        <v>1711</v>
      </c>
      <c r="I11">
        <v>1518</v>
      </c>
      <c r="J11">
        <f t="shared" si="0"/>
        <v>193</v>
      </c>
      <c r="K11">
        <v>89273</v>
      </c>
      <c r="L11">
        <v>356129</v>
      </c>
      <c r="M11">
        <v>102468</v>
      </c>
      <c r="N11">
        <v>368657</v>
      </c>
      <c r="O11">
        <f t="shared" si="1"/>
        <v>445402</v>
      </c>
      <c r="P11">
        <f t="shared" si="2"/>
        <v>471125</v>
      </c>
      <c r="Q11">
        <v>4032194</v>
      </c>
      <c r="R11" s="1">
        <f t="shared" si="3"/>
        <v>310.35902503293806</v>
      </c>
      <c r="S11" s="1"/>
      <c r="T11" s="3"/>
      <c r="U11" s="3"/>
    </row>
    <row r="12" spans="1:22" x14ac:dyDescent="0.35">
      <c r="A12">
        <v>8</v>
      </c>
      <c r="B12">
        <v>0</v>
      </c>
      <c r="C12">
        <v>0</v>
      </c>
      <c r="D12">
        <v>0</v>
      </c>
      <c r="E12">
        <v>1</v>
      </c>
      <c r="F12" s="5"/>
      <c r="G12" s="5">
        <v>4</v>
      </c>
      <c r="H12">
        <v>1715</v>
      </c>
      <c r="I12">
        <v>1509</v>
      </c>
      <c r="J12">
        <f t="shared" si="0"/>
        <v>206</v>
      </c>
      <c r="K12">
        <v>85765</v>
      </c>
      <c r="L12">
        <v>309622</v>
      </c>
      <c r="M12">
        <v>76065</v>
      </c>
      <c r="N12">
        <v>305734</v>
      </c>
      <c r="O12">
        <f t="shared" si="1"/>
        <v>395387</v>
      </c>
      <c r="P12">
        <f t="shared" si="2"/>
        <v>381799</v>
      </c>
      <c r="Q12">
        <v>4045782</v>
      </c>
      <c r="R12" s="1">
        <f t="shared" si="3"/>
        <v>253.01457919151756</v>
      </c>
      <c r="T12" s="5"/>
      <c r="U12" s="5"/>
    </row>
    <row r="13" spans="1:22" x14ac:dyDescent="0.35">
      <c r="A13">
        <v>9</v>
      </c>
      <c r="B13">
        <v>1</v>
      </c>
      <c r="C13">
        <v>0</v>
      </c>
      <c r="D13">
        <v>0</v>
      </c>
      <c r="E13">
        <v>0</v>
      </c>
      <c r="F13" s="5">
        <v>2008</v>
      </c>
      <c r="G13" s="5">
        <v>1</v>
      </c>
      <c r="H13">
        <v>1897</v>
      </c>
      <c r="I13">
        <v>1521</v>
      </c>
      <c r="J13">
        <f t="shared" si="0"/>
        <v>376</v>
      </c>
      <c r="K13">
        <v>87430</v>
      </c>
      <c r="L13">
        <v>349539</v>
      </c>
      <c r="M13">
        <v>85940</v>
      </c>
      <c r="N13">
        <v>350795</v>
      </c>
      <c r="O13">
        <f t="shared" si="1"/>
        <v>436969</v>
      </c>
      <c r="P13">
        <f t="shared" si="2"/>
        <v>436735</v>
      </c>
      <c r="Q13">
        <v>4046016</v>
      </c>
      <c r="R13" s="1">
        <f t="shared" si="3"/>
        <v>287.13675213675214</v>
      </c>
      <c r="T13" s="5"/>
      <c r="U13" s="5"/>
    </row>
    <row r="14" spans="1:22" x14ac:dyDescent="0.35">
      <c r="A14">
        <v>10</v>
      </c>
      <c r="B14">
        <v>0</v>
      </c>
      <c r="C14">
        <v>1</v>
      </c>
      <c r="D14">
        <v>0</v>
      </c>
      <c r="E14">
        <v>0</v>
      </c>
      <c r="F14" s="5"/>
      <c r="G14" s="5">
        <v>2</v>
      </c>
      <c r="H14">
        <v>1897</v>
      </c>
      <c r="I14">
        <v>1506</v>
      </c>
      <c r="J14">
        <f t="shared" si="0"/>
        <v>391</v>
      </c>
      <c r="K14">
        <v>91699</v>
      </c>
      <c r="L14">
        <v>389671</v>
      </c>
      <c r="M14">
        <v>82248</v>
      </c>
      <c r="N14">
        <v>361152</v>
      </c>
      <c r="O14">
        <f t="shared" si="1"/>
        <v>481370</v>
      </c>
      <c r="P14">
        <f t="shared" si="2"/>
        <v>443400</v>
      </c>
      <c r="Q14">
        <v>4083986</v>
      </c>
      <c r="R14" s="1">
        <f t="shared" si="3"/>
        <v>294.42231075697214</v>
      </c>
      <c r="T14" s="5"/>
      <c r="U14" s="5"/>
    </row>
    <row r="15" spans="1:22" x14ac:dyDescent="0.35">
      <c r="A15">
        <v>11</v>
      </c>
      <c r="B15">
        <v>0</v>
      </c>
      <c r="C15">
        <v>0</v>
      </c>
      <c r="D15">
        <v>1</v>
      </c>
      <c r="E15">
        <v>0</v>
      </c>
      <c r="F15" s="5"/>
      <c r="G15" s="5">
        <v>3</v>
      </c>
      <c r="H15">
        <v>1898</v>
      </c>
      <c r="I15">
        <v>1520</v>
      </c>
      <c r="J15">
        <f t="shared" si="0"/>
        <v>378</v>
      </c>
      <c r="K15" s="5">
        <v>110194</v>
      </c>
      <c r="L15" s="5">
        <v>407599</v>
      </c>
      <c r="M15">
        <v>112679</v>
      </c>
      <c r="N15">
        <v>379044</v>
      </c>
      <c r="O15">
        <f t="shared" si="1"/>
        <v>517793</v>
      </c>
      <c r="P15">
        <f t="shared" si="2"/>
        <v>491723</v>
      </c>
      <c r="Q15">
        <v>4110056</v>
      </c>
      <c r="R15" s="1">
        <f t="shared" si="3"/>
        <v>323.50197368421055</v>
      </c>
      <c r="T15" s="5"/>
      <c r="U15" s="5"/>
    </row>
    <row r="16" spans="1:22" x14ac:dyDescent="0.35">
      <c r="A16">
        <v>12</v>
      </c>
      <c r="B16">
        <v>0</v>
      </c>
      <c r="C16">
        <v>0</v>
      </c>
      <c r="D16">
        <v>0</v>
      </c>
      <c r="E16">
        <v>1</v>
      </c>
      <c r="F16" s="5"/>
      <c r="G16" s="5">
        <v>4</v>
      </c>
      <c r="H16">
        <v>1898</v>
      </c>
      <c r="I16">
        <v>1634</v>
      </c>
      <c r="J16">
        <f t="shared" si="0"/>
        <v>264</v>
      </c>
      <c r="K16" s="5">
        <v>80165</v>
      </c>
      <c r="L16" s="5">
        <v>353479</v>
      </c>
      <c r="M16">
        <v>85070</v>
      </c>
      <c r="N16">
        <v>319864</v>
      </c>
      <c r="O16">
        <f t="shared" si="1"/>
        <v>433644</v>
      </c>
      <c r="P16">
        <f t="shared" si="2"/>
        <v>404934</v>
      </c>
      <c r="Q16">
        <v>4138766</v>
      </c>
      <c r="R16" s="1">
        <f t="shared" si="3"/>
        <v>247.81762545899633</v>
      </c>
      <c r="T16" s="5"/>
      <c r="U16" s="5"/>
    </row>
    <row r="17" spans="1:21" x14ac:dyDescent="0.35">
      <c r="A17">
        <v>13</v>
      </c>
      <c r="B17">
        <v>1</v>
      </c>
      <c r="C17">
        <v>0</v>
      </c>
      <c r="D17">
        <v>0</v>
      </c>
      <c r="E17">
        <v>0</v>
      </c>
      <c r="F17" s="5">
        <v>2009</v>
      </c>
      <c r="G17" s="5">
        <v>1</v>
      </c>
      <c r="H17">
        <v>1898</v>
      </c>
      <c r="I17">
        <v>1639</v>
      </c>
      <c r="J17">
        <f t="shared" si="0"/>
        <v>259</v>
      </c>
      <c r="K17">
        <v>96664</v>
      </c>
      <c r="L17">
        <v>354609</v>
      </c>
      <c r="M17">
        <v>91738</v>
      </c>
      <c r="N17">
        <v>365028</v>
      </c>
      <c r="O17">
        <f t="shared" si="1"/>
        <v>451273</v>
      </c>
      <c r="P17">
        <f t="shared" si="2"/>
        <v>456766</v>
      </c>
      <c r="Q17">
        <v>4133273</v>
      </c>
      <c r="R17" s="1">
        <f t="shared" si="3"/>
        <v>278.68578401464305</v>
      </c>
      <c r="T17" s="5"/>
      <c r="U17" s="5"/>
    </row>
    <row r="18" spans="1:21" x14ac:dyDescent="0.35">
      <c r="A18">
        <v>14</v>
      </c>
      <c r="B18">
        <v>0</v>
      </c>
      <c r="C18">
        <v>1</v>
      </c>
      <c r="D18">
        <v>0</v>
      </c>
      <c r="E18">
        <v>0</v>
      </c>
      <c r="F18" s="5"/>
      <c r="G18" s="5">
        <v>2</v>
      </c>
      <c r="H18">
        <v>1898</v>
      </c>
      <c r="I18">
        <v>1634</v>
      </c>
      <c r="J18">
        <f t="shared" si="0"/>
        <v>264</v>
      </c>
      <c r="K18">
        <v>79030</v>
      </c>
      <c r="L18">
        <v>375845</v>
      </c>
      <c r="M18">
        <v>73415</v>
      </c>
      <c r="N18">
        <v>314213</v>
      </c>
      <c r="O18">
        <f t="shared" si="1"/>
        <v>454875</v>
      </c>
      <c r="P18">
        <f t="shared" si="2"/>
        <v>387628</v>
      </c>
      <c r="Q18">
        <v>4200520</v>
      </c>
      <c r="R18" s="1">
        <f t="shared" si="3"/>
        <v>237.22643818849448</v>
      </c>
      <c r="T18" s="5"/>
      <c r="U18" s="5"/>
    </row>
    <row r="19" spans="1:21" x14ac:dyDescent="0.35">
      <c r="A19">
        <v>15</v>
      </c>
      <c r="B19">
        <v>0</v>
      </c>
      <c r="C19">
        <v>0</v>
      </c>
      <c r="D19">
        <v>1</v>
      </c>
      <c r="E19">
        <v>0</v>
      </c>
      <c r="F19" s="5"/>
      <c r="G19" s="5">
        <v>3</v>
      </c>
      <c r="H19">
        <v>1908</v>
      </c>
      <c r="I19">
        <v>1619</v>
      </c>
      <c r="J19">
        <f t="shared" si="0"/>
        <v>289</v>
      </c>
      <c r="K19">
        <v>96104</v>
      </c>
      <c r="L19">
        <v>355143</v>
      </c>
      <c r="M19">
        <v>103100</v>
      </c>
      <c r="N19">
        <v>369461</v>
      </c>
      <c r="O19">
        <f t="shared" si="1"/>
        <v>451247</v>
      </c>
      <c r="P19">
        <f t="shared" si="2"/>
        <v>472561</v>
      </c>
      <c r="Q19">
        <v>4179206</v>
      </c>
      <c r="R19" s="1">
        <f t="shared" si="3"/>
        <v>291.88449660284124</v>
      </c>
      <c r="T19" s="5"/>
      <c r="U19" s="5"/>
    </row>
    <row r="20" spans="1:21" x14ac:dyDescent="0.35">
      <c r="A20">
        <v>16</v>
      </c>
      <c r="B20">
        <v>0</v>
      </c>
      <c r="C20">
        <v>0</v>
      </c>
      <c r="D20">
        <v>0</v>
      </c>
      <c r="E20">
        <v>1</v>
      </c>
      <c r="F20" s="5"/>
      <c r="G20" s="5">
        <v>4</v>
      </c>
      <c r="H20">
        <v>2053</v>
      </c>
      <c r="I20">
        <v>1703</v>
      </c>
      <c r="J20">
        <f t="shared" si="0"/>
        <v>350</v>
      </c>
      <c r="K20">
        <v>88691</v>
      </c>
      <c r="L20">
        <v>310877</v>
      </c>
      <c r="M20">
        <v>89752</v>
      </c>
      <c r="N20">
        <v>330564</v>
      </c>
      <c r="O20">
        <f t="shared" si="1"/>
        <v>399568</v>
      </c>
      <c r="P20">
        <f t="shared" si="2"/>
        <v>420316</v>
      </c>
      <c r="Q20">
        <v>4158458</v>
      </c>
      <c r="R20" s="1">
        <f t="shared" si="3"/>
        <v>246.80916030534351</v>
      </c>
      <c r="T20" s="5"/>
      <c r="U20" s="5"/>
    </row>
    <row r="21" spans="1:21" x14ac:dyDescent="0.35">
      <c r="A21">
        <v>17</v>
      </c>
      <c r="B21">
        <v>1</v>
      </c>
      <c r="C21">
        <v>0</v>
      </c>
      <c r="D21">
        <v>0</v>
      </c>
      <c r="E21">
        <v>0</v>
      </c>
      <c r="F21" s="5">
        <v>2010</v>
      </c>
      <c r="G21" s="5">
        <v>1</v>
      </c>
      <c r="H21">
        <v>2087</v>
      </c>
      <c r="I21">
        <v>1763</v>
      </c>
      <c r="J21">
        <f t="shared" si="0"/>
        <v>324</v>
      </c>
      <c r="K21">
        <v>111059</v>
      </c>
      <c r="L21">
        <v>472068</v>
      </c>
      <c r="M21">
        <v>108916</v>
      </c>
      <c r="N21">
        <v>459752</v>
      </c>
      <c r="O21">
        <f t="shared" si="1"/>
        <v>583127</v>
      </c>
      <c r="P21">
        <f t="shared" si="2"/>
        <v>568668</v>
      </c>
      <c r="Q21">
        <v>4108117</v>
      </c>
      <c r="R21" s="1">
        <f t="shared" si="3"/>
        <v>322.55700510493477</v>
      </c>
      <c r="T21" s="5"/>
      <c r="U21" s="5"/>
    </row>
    <row r="22" spans="1:21" x14ac:dyDescent="0.35">
      <c r="A22">
        <v>18</v>
      </c>
      <c r="B22">
        <v>0</v>
      </c>
      <c r="C22">
        <v>1</v>
      </c>
      <c r="D22">
        <v>0</v>
      </c>
      <c r="E22">
        <v>0</v>
      </c>
      <c r="F22" s="5"/>
      <c r="G22" s="5">
        <v>2</v>
      </c>
      <c r="H22">
        <v>2087</v>
      </c>
      <c r="I22">
        <v>1807</v>
      </c>
      <c r="J22">
        <f t="shared" si="0"/>
        <v>280</v>
      </c>
      <c r="K22" s="5">
        <v>99012</v>
      </c>
      <c r="L22" s="5">
        <v>336179</v>
      </c>
      <c r="M22">
        <v>88377</v>
      </c>
      <c r="N22">
        <v>319830</v>
      </c>
      <c r="O22">
        <f t="shared" si="1"/>
        <v>435191</v>
      </c>
      <c r="P22">
        <f t="shared" si="2"/>
        <v>408207</v>
      </c>
      <c r="Q22">
        <v>4135101</v>
      </c>
      <c r="R22" s="1">
        <f t="shared" si="3"/>
        <v>225.90315439955728</v>
      </c>
      <c r="T22" s="5"/>
      <c r="U22" s="5"/>
    </row>
    <row r="23" spans="1:21" x14ac:dyDescent="0.35">
      <c r="A23">
        <v>19</v>
      </c>
      <c r="B23">
        <v>0</v>
      </c>
      <c r="C23">
        <v>0</v>
      </c>
      <c r="D23">
        <v>1</v>
      </c>
      <c r="E23">
        <v>0</v>
      </c>
      <c r="F23" s="5"/>
      <c r="G23" s="5">
        <v>3</v>
      </c>
      <c r="H23">
        <v>2087</v>
      </c>
      <c r="I23">
        <v>1853</v>
      </c>
      <c r="J23">
        <f t="shared" si="0"/>
        <v>234</v>
      </c>
      <c r="K23" s="5">
        <v>105872</v>
      </c>
      <c r="L23" s="5">
        <v>316689</v>
      </c>
      <c r="M23">
        <v>110805</v>
      </c>
      <c r="N23">
        <v>388884</v>
      </c>
      <c r="O23">
        <f t="shared" si="1"/>
        <v>422561</v>
      </c>
      <c r="P23">
        <f t="shared" si="2"/>
        <v>499689</v>
      </c>
      <c r="Q23">
        <v>4057973</v>
      </c>
      <c r="R23" s="1">
        <f t="shared" si="3"/>
        <v>269.6648677819752</v>
      </c>
      <c r="T23" s="5"/>
      <c r="U23" s="5"/>
    </row>
    <row r="24" spans="1:21" x14ac:dyDescent="0.35">
      <c r="A24">
        <v>20</v>
      </c>
      <c r="B24">
        <v>0</v>
      </c>
      <c r="C24">
        <v>0</v>
      </c>
      <c r="D24">
        <v>0</v>
      </c>
      <c r="E24">
        <v>1</v>
      </c>
      <c r="F24" s="5"/>
      <c r="G24" s="5">
        <v>4</v>
      </c>
      <c r="H24">
        <v>1768</v>
      </c>
      <c r="I24">
        <v>1654</v>
      </c>
      <c r="J24">
        <f t="shared" si="0"/>
        <v>114</v>
      </c>
      <c r="K24" s="5">
        <v>138337</v>
      </c>
      <c r="L24" s="5">
        <v>624394</v>
      </c>
      <c r="M24">
        <v>143288</v>
      </c>
      <c r="N24">
        <v>772811</v>
      </c>
      <c r="O24">
        <f t="shared" si="1"/>
        <v>762731</v>
      </c>
      <c r="P24">
        <f t="shared" si="2"/>
        <v>916099</v>
      </c>
      <c r="Q24">
        <v>3904605</v>
      </c>
      <c r="R24" s="1">
        <f t="shared" si="3"/>
        <v>553.86880290205568</v>
      </c>
      <c r="T24" s="5"/>
      <c r="U24" s="5"/>
    </row>
    <row r="25" spans="1:21" x14ac:dyDescent="0.35">
      <c r="A25">
        <v>21</v>
      </c>
      <c r="B25">
        <v>1</v>
      </c>
      <c r="C25">
        <v>0</v>
      </c>
      <c r="D25">
        <v>0</v>
      </c>
      <c r="E25">
        <v>0</v>
      </c>
      <c r="F25" s="5">
        <v>2011</v>
      </c>
      <c r="G25" s="5">
        <v>1</v>
      </c>
      <c r="H25">
        <v>2012</v>
      </c>
      <c r="I25">
        <v>1829</v>
      </c>
      <c r="J25">
        <f t="shared" si="0"/>
        <v>183</v>
      </c>
      <c r="K25" s="5">
        <v>118094</v>
      </c>
      <c r="L25" s="5">
        <v>422084</v>
      </c>
      <c r="M25">
        <v>127964</v>
      </c>
      <c r="N25">
        <v>585068</v>
      </c>
      <c r="O25">
        <f t="shared" si="1"/>
        <v>540178</v>
      </c>
      <c r="P25">
        <f t="shared" si="2"/>
        <v>713032</v>
      </c>
      <c r="Q25">
        <v>3731751</v>
      </c>
      <c r="R25" s="1">
        <f t="shared" si="3"/>
        <v>389.84800437397485</v>
      </c>
      <c r="T25" s="5"/>
      <c r="U25" s="5"/>
    </row>
    <row r="26" spans="1:21" x14ac:dyDescent="0.35">
      <c r="A26">
        <v>22</v>
      </c>
      <c r="B26">
        <v>0</v>
      </c>
      <c r="C26">
        <v>1</v>
      </c>
      <c r="D26">
        <v>0</v>
      </c>
      <c r="E26">
        <v>0</v>
      </c>
      <c r="F26" s="5"/>
      <c r="G26" s="5">
        <v>2</v>
      </c>
      <c r="H26">
        <v>2012</v>
      </c>
      <c r="I26">
        <v>1818</v>
      </c>
      <c r="J26">
        <f t="shared" si="0"/>
        <v>194</v>
      </c>
      <c r="K26" s="5">
        <v>154613</v>
      </c>
      <c r="L26" s="5">
        <v>454962</v>
      </c>
      <c r="M26">
        <v>144920</v>
      </c>
      <c r="N26">
        <v>528806</v>
      </c>
      <c r="O26">
        <f t="shared" si="1"/>
        <v>609575</v>
      </c>
      <c r="P26">
        <f t="shared" si="2"/>
        <v>673726</v>
      </c>
      <c r="Q26">
        <v>3667600</v>
      </c>
      <c r="R26" s="1">
        <f t="shared" si="3"/>
        <v>370.58635863586358</v>
      </c>
      <c r="T26" s="5"/>
      <c r="U26" s="5"/>
    </row>
    <row r="27" spans="1:21" x14ac:dyDescent="0.35">
      <c r="A27">
        <v>23</v>
      </c>
      <c r="B27">
        <v>0</v>
      </c>
      <c r="C27">
        <v>0</v>
      </c>
      <c r="D27">
        <v>1</v>
      </c>
      <c r="E27">
        <v>0</v>
      </c>
      <c r="F27" s="5"/>
      <c r="G27" s="5">
        <v>3</v>
      </c>
      <c r="H27">
        <v>2012</v>
      </c>
      <c r="I27">
        <v>1795</v>
      </c>
      <c r="J27">
        <f t="shared" si="0"/>
        <v>217</v>
      </c>
      <c r="K27" s="5">
        <v>96979</v>
      </c>
      <c r="L27" s="5">
        <v>353889</v>
      </c>
      <c r="M27">
        <v>106704</v>
      </c>
      <c r="N27">
        <v>510041</v>
      </c>
      <c r="O27">
        <f t="shared" si="1"/>
        <v>450868</v>
      </c>
      <c r="P27">
        <f t="shared" si="2"/>
        <v>616745</v>
      </c>
      <c r="Q27">
        <v>3501723</v>
      </c>
      <c r="R27" s="1">
        <f t="shared" si="3"/>
        <v>343.59052924791087</v>
      </c>
      <c r="T27" s="5"/>
      <c r="U27" s="5"/>
    </row>
    <row r="28" spans="1:21" x14ac:dyDescent="0.35">
      <c r="A28">
        <v>24</v>
      </c>
      <c r="B28">
        <v>0</v>
      </c>
      <c r="C28">
        <v>0</v>
      </c>
      <c r="D28">
        <v>0</v>
      </c>
      <c r="E28">
        <v>1</v>
      </c>
      <c r="F28" s="5"/>
      <c r="G28" s="5">
        <v>4</v>
      </c>
      <c r="H28">
        <v>2012</v>
      </c>
      <c r="I28">
        <v>1837</v>
      </c>
      <c r="J28">
        <f t="shared" si="0"/>
        <v>175</v>
      </c>
      <c r="K28" s="5">
        <v>98085</v>
      </c>
      <c r="L28" s="5">
        <v>290788</v>
      </c>
      <c r="M28">
        <v>93987</v>
      </c>
      <c r="N28">
        <v>520655</v>
      </c>
      <c r="O28">
        <f t="shared" si="1"/>
        <v>388873</v>
      </c>
      <c r="P28">
        <f t="shared" si="2"/>
        <v>614642</v>
      </c>
      <c r="Q28">
        <v>3275954</v>
      </c>
      <c r="R28" s="1">
        <f t="shared" si="3"/>
        <v>334.59009254218836</v>
      </c>
      <c r="T28" s="5"/>
      <c r="U28" s="5"/>
    </row>
    <row r="29" spans="1:21" x14ac:dyDescent="0.35">
      <c r="A29">
        <v>25</v>
      </c>
      <c r="B29">
        <v>1</v>
      </c>
      <c r="C29">
        <v>0</v>
      </c>
      <c r="D29">
        <v>0</v>
      </c>
      <c r="E29">
        <v>0</v>
      </c>
      <c r="F29" s="5">
        <v>2012</v>
      </c>
      <c r="G29" s="5">
        <v>1</v>
      </c>
      <c r="H29">
        <v>2016</v>
      </c>
      <c r="I29">
        <v>1831</v>
      </c>
      <c r="J29">
        <f t="shared" si="0"/>
        <v>185</v>
      </c>
      <c r="K29" s="5">
        <v>143654</v>
      </c>
      <c r="L29" s="5">
        <v>315837</v>
      </c>
      <c r="M29">
        <v>147459</v>
      </c>
      <c r="N29">
        <v>443560</v>
      </c>
      <c r="O29">
        <f t="shared" si="1"/>
        <v>459491</v>
      </c>
      <c r="P29">
        <f t="shared" si="2"/>
        <v>591019</v>
      </c>
      <c r="Q29">
        <v>3144426</v>
      </c>
      <c r="R29" s="1">
        <f t="shared" si="3"/>
        <v>322.78481703986893</v>
      </c>
      <c r="T29" s="5"/>
      <c r="U29" s="5"/>
    </row>
    <row r="30" spans="1:21" x14ac:dyDescent="0.35">
      <c r="A30">
        <v>26</v>
      </c>
      <c r="B30">
        <v>0</v>
      </c>
      <c r="C30">
        <v>1</v>
      </c>
      <c r="D30">
        <v>0</v>
      </c>
      <c r="E30">
        <v>0</v>
      </c>
      <c r="F30" s="5"/>
      <c r="G30" s="5">
        <v>2</v>
      </c>
      <c r="H30">
        <v>2024</v>
      </c>
      <c r="I30">
        <v>1794</v>
      </c>
      <c r="J30">
        <f t="shared" si="0"/>
        <v>230</v>
      </c>
      <c r="K30">
        <v>125736</v>
      </c>
      <c r="L30">
        <v>640100</v>
      </c>
      <c r="M30">
        <v>112183</v>
      </c>
      <c r="N30">
        <v>629585</v>
      </c>
      <c r="O30">
        <f t="shared" si="1"/>
        <v>765836</v>
      </c>
      <c r="P30">
        <f t="shared" si="2"/>
        <v>741768</v>
      </c>
      <c r="Q30">
        <v>3045942</v>
      </c>
      <c r="R30" s="1">
        <f t="shared" si="3"/>
        <v>413.47157190635454</v>
      </c>
      <c r="T30" s="5"/>
      <c r="U30" s="5"/>
    </row>
    <row r="31" spans="1:21" x14ac:dyDescent="0.35">
      <c r="A31">
        <v>27</v>
      </c>
      <c r="B31">
        <v>0</v>
      </c>
      <c r="C31">
        <v>0</v>
      </c>
      <c r="D31">
        <v>1</v>
      </c>
      <c r="E31">
        <v>0</v>
      </c>
      <c r="F31" s="5"/>
      <c r="G31" s="5">
        <v>3</v>
      </c>
      <c r="H31">
        <v>2026</v>
      </c>
      <c r="I31">
        <v>1779</v>
      </c>
      <c r="J31">
        <f t="shared" si="0"/>
        <v>247</v>
      </c>
      <c r="K31">
        <v>167320</v>
      </c>
      <c r="L31">
        <v>661436</v>
      </c>
      <c r="M31">
        <v>151366</v>
      </c>
      <c r="N31">
        <v>735158</v>
      </c>
      <c r="O31">
        <f t="shared" si="1"/>
        <v>828756</v>
      </c>
      <c r="P31">
        <f t="shared" si="2"/>
        <v>886524</v>
      </c>
      <c r="Q31">
        <v>2936187</v>
      </c>
      <c r="R31" s="1">
        <f t="shared" si="3"/>
        <v>498.32715008431705</v>
      </c>
      <c r="T31" s="5"/>
      <c r="U31" s="5"/>
    </row>
    <row r="32" spans="1:21" x14ac:dyDescent="0.35">
      <c r="A32">
        <v>28</v>
      </c>
      <c r="B32">
        <v>0</v>
      </c>
      <c r="C32">
        <v>0</v>
      </c>
      <c r="D32">
        <v>0</v>
      </c>
      <c r="E32">
        <v>1</v>
      </c>
      <c r="F32" s="5"/>
      <c r="G32" s="5">
        <v>4</v>
      </c>
      <c r="H32">
        <v>2026</v>
      </c>
      <c r="I32">
        <v>1755</v>
      </c>
      <c r="J32">
        <f t="shared" si="0"/>
        <v>271</v>
      </c>
      <c r="K32">
        <v>130746</v>
      </c>
      <c r="L32">
        <v>497812</v>
      </c>
      <c r="M32">
        <v>115943</v>
      </c>
      <c r="N32">
        <v>484856</v>
      </c>
      <c r="O32">
        <f t="shared" si="1"/>
        <v>628558</v>
      </c>
      <c r="P32">
        <f t="shared" si="2"/>
        <v>600799</v>
      </c>
      <c r="Q32">
        <v>2977306</v>
      </c>
      <c r="R32" s="1">
        <f t="shared" si="3"/>
        <v>342.33561253561254</v>
      </c>
      <c r="T32" s="5"/>
      <c r="U32" s="5"/>
    </row>
    <row r="33" spans="1:21" x14ac:dyDescent="0.35">
      <c r="A33">
        <v>29</v>
      </c>
      <c r="B33">
        <v>1</v>
      </c>
      <c r="C33">
        <v>0</v>
      </c>
      <c r="D33">
        <v>0</v>
      </c>
      <c r="E33">
        <v>0</v>
      </c>
      <c r="F33" s="5">
        <v>2013</v>
      </c>
      <c r="G33" s="5">
        <v>1</v>
      </c>
      <c r="H33">
        <v>2026</v>
      </c>
      <c r="I33">
        <v>1789</v>
      </c>
      <c r="J33">
        <f t="shared" si="0"/>
        <v>237</v>
      </c>
      <c r="K33">
        <v>123449</v>
      </c>
      <c r="L33">
        <v>471735</v>
      </c>
      <c r="M33">
        <v>116536</v>
      </c>
      <c r="N33">
        <v>458354</v>
      </c>
      <c r="O33">
        <f t="shared" si="1"/>
        <v>595184</v>
      </c>
      <c r="P33">
        <f t="shared" si="2"/>
        <v>574890</v>
      </c>
      <c r="Q33">
        <v>2927180</v>
      </c>
      <c r="R33" s="1">
        <f t="shared" si="3"/>
        <v>321.34712129681384</v>
      </c>
      <c r="T33" s="5"/>
      <c r="U33" s="5"/>
    </row>
    <row r="34" spans="1:21" x14ac:dyDescent="0.35">
      <c r="A34">
        <v>30</v>
      </c>
      <c r="B34">
        <v>0</v>
      </c>
      <c r="C34">
        <v>1</v>
      </c>
      <c r="D34">
        <v>0</v>
      </c>
      <c r="E34">
        <v>0</v>
      </c>
      <c r="F34" s="5"/>
      <c r="G34" s="5">
        <v>2</v>
      </c>
      <c r="H34">
        <v>2046</v>
      </c>
      <c r="I34">
        <v>1791</v>
      </c>
      <c r="J34">
        <f t="shared" si="0"/>
        <v>255</v>
      </c>
      <c r="K34">
        <v>115714</v>
      </c>
      <c r="L34">
        <v>554460</v>
      </c>
      <c r="M34">
        <v>101331</v>
      </c>
      <c r="N34">
        <v>540598</v>
      </c>
      <c r="O34">
        <f t="shared" si="1"/>
        <v>670174</v>
      </c>
      <c r="P34">
        <f t="shared" si="2"/>
        <v>641929</v>
      </c>
      <c r="Q34">
        <v>2970022</v>
      </c>
      <c r="R34" s="1">
        <f t="shared" si="3"/>
        <v>358.41931881630376</v>
      </c>
      <c r="T34" s="5"/>
      <c r="U34" s="5"/>
    </row>
    <row r="35" spans="1:21" x14ac:dyDescent="0.35">
      <c r="A35">
        <v>31</v>
      </c>
      <c r="B35">
        <v>0</v>
      </c>
      <c r="C35">
        <v>0</v>
      </c>
      <c r="D35">
        <v>1</v>
      </c>
      <c r="E35">
        <v>0</v>
      </c>
      <c r="F35" s="5"/>
      <c r="G35" s="5">
        <v>3</v>
      </c>
      <c r="H35">
        <v>2047</v>
      </c>
      <c r="I35">
        <v>1779</v>
      </c>
      <c r="J35">
        <f t="shared" si="0"/>
        <v>268</v>
      </c>
      <c r="K35">
        <v>155364</v>
      </c>
      <c r="L35">
        <v>554089</v>
      </c>
      <c r="M35">
        <v>143193</v>
      </c>
      <c r="N35">
        <v>525986</v>
      </c>
      <c r="O35">
        <f t="shared" si="1"/>
        <v>709453</v>
      </c>
      <c r="P35">
        <f t="shared" si="2"/>
        <v>669179</v>
      </c>
      <c r="Q35">
        <v>2995655</v>
      </c>
      <c r="R35" s="1">
        <f t="shared" si="3"/>
        <v>376.15458122540753</v>
      </c>
      <c r="T35" s="5"/>
      <c r="U35" s="5"/>
    </row>
    <row r="36" spans="1:21" x14ac:dyDescent="0.35">
      <c r="A36">
        <v>32</v>
      </c>
      <c r="B36">
        <v>0</v>
      </c>
      <c r="C36">
        <v>0</v>
      </c>
      <c r="D36">
        <v>0</v>
      </c>
      <c r="E36">
        <v>1</v>
      </c>
      <c r="F36" s="5"/>
      <c r="G36" s="5">
        <v>4</v>
      </c>
      <c r="H36">
        <v>2049</v>
      </c>
      <c r="I36">
        <v>1771</v>
      </c>
      <c r="J36">
        <f t="shared" si="0"/>
        <v>278</v>
      </c>
      <c r="K36">
        <v>144998</v>
      </c>
      <c r="L36">
        <v>651731</v>
      </c>
      <c r="M36">
        <v>163286</v>
      </c>
      <c r="N36">
        <v>909602</v>
      </c>
      <c r="O36">
        <f t="shared" si="1"/>
        <v>796729</v>
      </c>
      <c r="P36">
        <f t="shared" si="2"/>
        <v>1072888</v>
      </c>
      <c r="Q36">
        <v>2884398</v>
      </c>
      <c r="R36" s="1">
        <f t="shared" si="3"/>
        <v>605.80914737436478</v>
      </c>
      <c r="T36" s="5"/>
      <c r="U36" s="5"/>
    </row>
    <row r="37" spans="1:21" x14ac:dyDescent="0.35">
      <c r="A37">
        <v>33</v>
      </c>
      <c r="B37">
        <v>1</v>
      </c>
      <c r="C37">
        <v>0</v>
      </c>
      <c r="D37">
        <v>0</v>
      </c>
      <c r="E37">
        <v>0</v>
      </c>
      <c r="F37" s="5">
        <v>2014</v>
      </c>
      <c r="G37" s="5">
        <v>1</v>
      </c>
      <c r="H37">
        <v>2069</v>
      </c>
      <c r="I37">
        <v>1807</v>
      </c>
      <c r="J37">
        <f t="shared" si="0"/>
        <v>262</v>
      </c>
      <c r="K37">
        <v>137807</v>
      </c>
      <c r="L37">
        <v>636216</v>
      </c>
      <c r="M37">
        <v>128481</v>
      </c>
      <c r="N37">
        <v>535832</v>
      </c>
      <c r="O37">
        <f t="shared" si="1"/>
        <v>774023</v>
      </c>
      <c r="P37">
        <f t="shared" si="2"/>
        <v>664313</v>
      </c>
      <c r="Q37">
        <v>2937846</v>
      </c>
      <c r="R37" s="1">
        <f t="shared" si="3"/>
        <v>367.63309352517985</v>
      </c>
      <c r="T37" s="5"/>
      <c r="U37" s="5"/>
    </row>
    <row r="38" spans="1:21" x14ac:dyDescent="0.35">
      <c r="A38">
        <v>34</v>
      </c>
      <c r="B38">
        <v>0</v>
      </c>
      <c r="C38">
        <v>1</v>
      </c>
      <c r="D38">
        <v>0</v>
      </c>
      <c r="E38">
        <v>0</v>
      </c>
      <c r="F38" s="5"/>
      <c r="G38" s="5">
        <v>2</v>
      </c>
      <c r="H38">
        <v>2069</v>
      </c>
      <c r="I38">
        <v>1792</v>
      </c>
      <c r="J38">
        <f t="shared" si="0"/>
        <v>277</v>
      </c>
      <c r="K38">
        <v>93995</v>
      </c>
      <c r="L38">
        <v>536115</v>
      </c>
      <c r="M38">
        <v>98613</v>
      </c>
      <c r="N38">
        <v>549673</v>
      </c>
      <c r="O38">
        <f t="shared" si="1"/>
        <v>630110</v>
      </c>
      <c r="P38">
        <f t="shared" si="2"/>
        <v>648286</v>
      </c>
      <c r="Q38">
        <v>2913139</v>
      </c>
      <c r="R38" s="1">
        <f t="shared" si="3"/>
        <v>361.76674107142856</v>
      </c>
      <c r="T38" s="5"/>
      <c r="U38" s="5"/>
    </row>
    <row r="39" spans="1:21" x14ac:dyDescent="0.35">
      <c r="A39">
        <v>35</v>
      </c>
      <c r="B39">
        <v>0</v>
      </c>
      <c r="C39">
        <v>0</v>
      </c>
      <c r="D39">
        <v>1</v>
      </c>
      <c r="E39">
        <v>0</v>
      </c>
      <c r="F39" s="5"/>
      <c r="G39" s="5">
        <v>3</v>
      </c>
      <c r="H39">
        <v>2069</v>
      </c>
      <c r="I39">
        <v>1792</v>
      </c>
      <c r="J39">
        <f t="shared" si="0"/>
        <v>277</v>
      </c>
      <c r="K39">
        <v>96265</v>
      </c>
      <c r="L39">
        <v>281916</v>
      </c>
      <c r="M39">
        <v>85550</v>
      </c>
      <c r="N39">
        <v>251879</v>
      </c>
      <c r="O39">
        <f t="shared" si="1"/>
        <v>378181</v>
      </c>
      <c r="P39">
        <f t="shared" si="2"/>
        <v>337429</v>
      </c>
      <c r="Q39">
        <v>2953891</v>
      </c>
      <c r="R39" s="1">
        <f t="shared" si="3"/>
        <v>188.29743303571428</v>
      </c>
      <c r="T39" s="5"/>
      <c r="U39" s="5"/>
    </row>
    <row r="40" spans="1:21" x14ac:dyDescent="0.35">
      <c r="A40">
        <v>36</v>
      </c>
      <c r="B40">
        <v>0</v>
      </c>
      <c r="C40">
        <v>0</v>
      </c>
      <c r="D40">
        <v>0</v>
      </c>
      <c r="E40">
        <v>1</v>
      </c>
      <c r="F40" s="5"/>
      <c r="G40" s="5">
        <v>4</v>
      </c>
      <c r="H40">
        <v>2072</v>
      </c>
      <c r="I40">
        <v>1784</v>
      </c>
      <c r="J40">
        <f t="shared" si="0"/>
        <v>288</v>
      </c>
      <c r="K40">
        <v>124545</v>
      </c>
      <c r="L40">
        <v>786848</v>
      </c>
      <c r="M40">
        <v>144503</v>
      </c>
      <c r="N40">
        <v>1053555</v>
      </c>
      <c r="O40">
        <f t="shared" si="1"/>
        <v>911393</v>
      </c>
      <c r="P40">
        <f t="shared" si="2"/>
        <v>1198058</v>
      </c>
      <c r="Q40">
        <v>2868764</v>
      </c>
      <c r="R40" s="1">
        <f t="shared" si="3"/>
        <v>671.55717488789242</v>
      </c>
      <c r="T40" s="5"/>
      <c r="U40" s="5"/>
    </row>
    <row r="41" spans="1:21" x14ac:dyDescent="0.35">
      <c r="A41">
        <v>37</v>
      </c>
      <c r="B41">
        <v>1</v>
      </c>
      <c r="C41">
        <v>0</v>
      </c>
      <c r="D41">
        <v>0</v>
      </c>
      <c r="E41">
        <v>0</v>
      </c>
      <c r="F41" s="5">
        <v>2015</v>
      </c>
      <c r="G41" s="5">
        <v>1</v>
      </c>
      <c r="H41">
        <v>2251</v>
      </c>
      <c r="I41">
        <v>1756</v>
      </c>
      <c r="J41">
        <f t="shared" si="0"/>
        <v>495</v>
      </c>
      <c r="K41">
        <v>122237</v>
      </c>
      <c r="L41">
        <v>577421</v>
      </c>
      <c r="M41">
        <v>116736</v>
      </c>
      <c r="N41">
        <v>543115</v>
      </c>
      <c r="O41">
        <f t="shared" si="1"/>
        <v>699658</v>
      </c>
      <c r="P41">
        <f t="shared" si="2"/>
        <v>659851</v>
      </c>
      <c r="Q41">
        <v>2921490</v>
      </c>
      <c r="R41" s="1">
        <f t="shared" si="3"/>
        <v>375.76936218678816</v>
      </c>
      <c r="T41" s="5"/>
      <c r="U41" s="5"/>
    </row>
    <row r="42" spans="1:21" x14ac:dyDescent="0.35">
      <c r="A42">
        <v>38</v>
      </c>
      <c r="B42">
        <v>0</v>
      </c>
      <c r="C42">
        <v>1</v>
      </c>
      <c r="D42">
        <v>0</v>
      </c>
      <c r="E42">
        <v>0</v>
      </c>
      <c r="F42" s="5"/>
      <c r="G42" s="5">
        <v>2</v>
      </c>
      <c r="H42">
        <v>2251</v>
      </c>
      <c r="I42">
        <v>1741</v>
      </c>
      <c r="J42">
        <f t="shared" si="0"/>
        <v>510</v>
      </c>
      <c r="K42">
        <v>79244</v>
      </c>
      <c r="L42">
        <v>271865</v>
      </c>
      <c r="M42">
        <v>76221</v>
      </c>
      <c r="N42">
        <v>299595</v>
      </c>
      <c r="O42">
        <f t="shared" si="1"/>
        <v>351109</v>
      </c>
      <c r="P42">
        <f t="shared" si="2"/>
        <v>375816</v>
      </c>
      <c r="Q42">
        <v>2951465</v>
      </c>
      <c r="R42" s="1">
        <f t="shared" si="3"/>
        <v>215.862148190695</v>
      </c>
      <c r="T42" s="5"/>
      <c r="U42" s="5"/>
    </row>
    <row r="43" spans="1:21" x14ac:dyDescent="0.35">
      <c r="A43">
        <v>39</v>
      </c>
      <c r="B43">
        <v>0</v>
      </c>
      <c r="C43">
        <v>0</v>
      </c>
      <c r="D43">
        <v>1</v>
      </c>
      <c r="E43">
        <v>0</v>
      </c>
      <c r="F43" s="5"/>
      <c r="G43" s="5">
        <v>3</v>
      </c>
      <c r="H43">
        <v>2251</v>
      </c>
      <c r="I43">
        <v>1709</v>
      </c>
      <c r="J43">
        <f t="shared" si="0"/>
        <v>542</v>
      </c>
      <c r="K43">
        <v>171601</v>
      </c>
      <c r="L43">
        <v>696576</v>
      </c>
      <c r="M43">
        <v>154140</v>
      </c>
      <c r="N43">
        <v>670103</v>
      </c>
      <c r="O43">
        <f t="shared" si="1"/>
        <v>868177</v>
      </c>
      <c r="P43">
        <f t="shared" si="2"/>
        <v>824243</v>
      </c>
      <c r="Q43">
        <v>3010149</v>
      </c>
      <c r="R43" s="1">
        <f t="shared" si="3"/>
        <v>482.29549444119368</v>
      </c>
      <c r="T43" s="5"/>
      <c r="U43" s="5"/>
    </row>
    <row r="44" spans="1:21" x14ac:dyDescent="0.35">
      <c r="A44">
        <v>40</v>
      </c>
      <c r="B44">
        <v>0</v>
      </c>
      <c r="C44">
        <v>0</v>
      </c>
      <c r="D44">
        <v>0</v>
      </c>
      <c r="E44">
        <v>1</v>
      </c>
      <c r="F44" s="5"/>
      <c r="G44" s="5">
        <v>4</v>
      </c>
      <c r="H44">
        <v>2251</v>
      </c>
      <c r="I44">
        <v>1917</v>
      </c>
      <c r="J44">
        <f t="shared" si="0"/>
        <v>334</v>
      </c>
      <c r="K44">
        <v>131714</v>
      </c>
      <c r="L44">
        <v>798042</v>
      </c>
      <c r="M44">
        <v>130702</v>
      </c>
      <c r="N44">
        <v>912205</v>
      </c>
      <c r="O44">
        <f t="shared" si="1"/>
        <v>929756</v>
      </c>
      <c r="P44">
        <f t="shared" si="2"/>
        <v>1042907</v>
      </c>
      <c r="Q44">
        <v>2994074</v>
      </c>
      <c r="R44" s="1">
        <f t="shared" si="3"/>
        <v>544.03077725612934</v>
      </c>
      <c r="T44" s="5"/>
      <c r="U44" s="5"/>
    </row>
    <row r="45" spans="1:21" x14ac:dyDescent="0.35">
      <c r="A45">
        <v>41</v>
      </c>
      <c r="B45">
        <v>1</v>
      </c>
      <c r="C45">
        <v>0</v>
      </c>
      <c r="D45">
        <v>0</v>
      </c>
      <c r="E45">
        <v>0</v>
      </c>
      <c r="F45" s="5">
        <v>2016</v>
      </c>
      <c r="G45" s="5">
        <v>1</v>
      </c>
      <c r="H45">
        <v>2257</v>
      </c>
      <c r="I45">
        <v>1931</v>
      </c>
      <c r="J45">
        <f t="shared" si="0"/>
        <v>326</v>
      </c>
      <c r="K45">
        <v>183417</v>
      </c>
      <c r="L45">
        <v>743150</v>
      </c>
      <c r="M45">
        <v>159194</v>
      </c>
      <c r="N45">
        <v>605539</v>
      </c>
      <c r="O45">
        <f t="shared" si="1"/>
        <v>926567</v>
      </c>
      <c r="P45">
        <f t="shared" si="2"/>
        <v>764733</v>
      </c>
      <c r="Q45">
        <v>3094771</v>
      </c>
      <c r="R45" s="1">
        <f t="shared" si="3"/>
        <v>396.02951838425685</v>
      </c>
      <c r="T45" s="5"/>
      <c r="U45" s="5"/>
    </row>
    <row r="46" spans="1:21" x14ac:dyDescent="0.35">
      <c r="A46">
        <v>42</v>
      </c>
      <c r="B46">
        <v>0</v>
      </c>
      <c r="C46">
        <v>1</v>
      </c>
      <c r="D46">
        <v>0</v>
      </c>
      <c r="E46">
        <v>0</v>
      </c>
      <c r="F46" s="5"/>
      <c r="G46" s="5">
        <v>2</v>
      </c>
      <c r="H46">
        <v>2257</v>
      </c>
      <c r="I46">
        <v>1918</v>
      </c>
      <c r="J46">
        <f t="shared" si="0"/>
        <v>339</v>
      </c>
      <c r="K46">
        <v>125464</v>
      </c>
      <c r="L46">
        <v>878111</v>
      </c>
      <c r="M46">
        <v>102036</v>
      </c>
      <c r="N46">
        <v>749299</v>
      </c>
      <c r="O46">
        <f t="shared" si="1"/>
        <v>1003575</v>
      </c>
      <c r="P46">
        <f t="shared" si="2"/>
        <v>851335</v>
      </c>
      <c r="Q46">
        <v>3132604</v>
      </c>
      <c r="R46" s="1">
        <f t="shared" si="3"/>
        <v>443.86600625651721</v>
      </c>
      <c r="T46" s="5"/>
      <c r="U46" s="5"/>
    </row>
    <row r="47" spans="1:21" x14ac:dyDescent="0.35">
      <c r="A47">
        <v>43</v>
      </c>
      <c r="B47">
        <v>0</v>
      </c>
      <c r="C47">
        <v>0</v>
      </c>
      <c r="D47">
        <v>1</v>
      </c>
      <c r="E47">
        <v>0</v>
      </c>
      <c r="F47" s="5"/>
      <c r="G47" s="5">
        <v>3</v>
      </c>
      <c r="H47">
        <v>2257</v>
      </c>
      <c r="I47">
        <v>2248</v>
      </c>
      <c r="J47">
        <f t="shared" si="0"/>
        <v>9</v>
      </c>
      <c r="K47">
        <v>160662</v>
      </c>
      <c r="L47">
        <v>925231</v>
      </c>
      <c r="M47">
        <v>144179</v>
      </c>
      <c r="N47">
        <v>783209</v>
      </c>
      <c r="O47">
        <f t="shared" si="1"/>
        <v>1085893</v>
      </c>
      <c r="P47">
        <f t="shared" si="2"/>
        <v>927388</v>
      </c>
      <c r="Q47">
        <v>3217033</v>
      </c>
      <c r="R47" s="1">
        <f t="shared" si="3"/>
        <v>412.53914590747331</v>
      </c>
      <c r="T47" s="5"/>
      <c r="U47" s="5"/>
    </row>
    <row r="48" spans="1:21" x14ac:dyDescent="0.35">
      <c r="A48">
        <v>44</v>
      </c>
      <c r="B48">
        <v>0</v>
      </c>
      <c r="C48">
        <v>0</v>
      </c>
      <c r="D48">
        <v>0</v>
      </c>
      <c r="E48">
        <v>1</v>
      </c>
      <c r="F48" s="5"/>
      <c r="G48" s="5">
        <v>4</v>
      </c>
      <c r="H48" s="6">
        <f t="shared" ref="H48:H71" si="4">$B$134+$B$135*A48+$B$136*B48+$B$137*C48+$B$138*D48</f>
        <v>2257.0933333333332</v>
      </c>
      <c r="I48" s="6">
        <v>2257.0933333333332</v>
      </c>
      <c r="J48" s="6">
        <f t="shared" ref="J48:J66" si="5">H48-I48</f>
        <v>0</v>
      </c>
      <c r="K48" s="6">
        <f>$B$88+$B$89*A48+$B$90*B48+$B$91*C48+$B$92*D48</f>
        <v>145644.93333333335</v>
      </c>
      <c r="L48" s="6">
        <f>$O$88+$O$89*A48+$O$90*B48+$O$91*C48+$O$92*D48</f>
        <v>721525.16000000015</v>
      </c>
      <c r="M48" s="6">
        <f>$B$112+$B$113*A48+$B$114*B48+C48*$B$115+D48*$B$116</f>
        <v>139418.05333333334</v>
      </c>
      <c r="N48" s="6">
        <f>$N$112+$N$113*A48+$N$114*B48+C48*$N$115+D48*$N$116</f>
        <v>821247.45333333325</v>
      </c>
      <c r="O48" s="6">
        <f t="shared" ref="O48:O66" si="6">K48+L48</f>
        <v>867170.0933333335</v>
      </c>
      <c r="P48" s="6">
        <f>I48*$V$4</f>
        <v>1013697.546450735</v>
      </c>
      <c r="Q48" s="6">
        <f>Q47+O48-P48</f>
        <v>3070505.5468825987</v>
      </c>
      <c r="T48" s="5"/>
      <c r="U48" s="5"/>
    </row>
    <row r="49" spans="1:21" x14ac:dyDescent="0.35">
      <c r="A49">
        <v>45</v>
      </c>
      <c r="B49">
        <v>1</v>
      </c>
      <c r="C49">
        <v>0</v>
      </c>
      <c r="D49">
        <v>0</v>
      </c>
      <c r="E49">
        <v>0</v>
      </c>
      <c r="F49" s="5">
        <v>2017</v>
      </c>
      <c r="G49" s="5">
        <v>1</v>
      </c>
      <c r="H49" s="6">
        <f t="shared" si="4"/>
        <v>2315.7563636363639</v>
      </c>
      <c r="I49" s="6">
        <v>2315.7563636363639</v>
      </c>
      <c r="J49" s="6">
        <f t="shared" si="5"/>
        <v>0</v>
      </c>
      <c r="K49" s="6">
        <f t="shared" ref="K49:K66" si="7">$B$88+$B$89*A49+$B$90*B49+$B$91*C49+$B$92*D49</f>
        <v>155914.12727272729</v>
      </c>
      <c r="L49" s="6">
        <f t="shared" ref="L49:L66" si="8">$O$88+$O$89*A49+$O$90*B49+$O$91*C49+$O$92*D49</f>
        <v>700854.59272727277</v>
      </c>
      <c r="M49" s="6">
        <f t="shared" ref="M49:M66" si="9">$B$112+$B$113*A49+$B$114*B49+C49*$B$115+D49*$B$116</f>
        <v>143642.07636363641</v>
      </c>
      <c r="N49" s="6">
        <f t="shared" ref="N49:N66" si="10">$N$112+$N$113*A49+$N$114*B49+C49*$N$115+D49*$N$116</f>
        <v>705456.64000000001</v>
      </c>
      <c r="O49" s="6">
        <f t="shared" si="6"/>
        <v>856768.72000000009</v>
      </c>
      <c r="P49" s="6">
        <f t="shared" ref="P49:P71" si="11">I49*$V$4</f>
        <v>1040044.0732014589</v>
      </c>
      <c r="Q49" s="6">
        <f>Q48+O49-P49</f>
        <v>2887230.19368114</v>
      </c>
      <c r="T49" s="5"/>
      <c r="U49" s="5"/>
    </row>
    <row r="50" spans="1:21" x14ac:dyDescent="0.35">
      <c r="A50">
        <v>46</v>
      </c>
      <c r="B50">
        <v>0</v>
      </c>
      <c r="C50">
        <v>1</v>
      </c>
      <c r="D50">
        <v>0</v>
      </c>
      <c r="E50">
        <v>0</v>
      </c>
      <c r="F50" s="5"/>
      <c r="G50" s="5">
        <v>2</v>
      </c>
      <c r="H50" s="6">
        <f t="shared" si="4"/>
        <v>2328.5745454545454</v>
      </c>
      <c r="I50" s="6">
        <v>2328.5745454545454</v>
      </c>
      <c r="J50" s="6">
        <f t="shared" si="5"/>
        <v>0</v>
      </c>
      <c r="K50" s="6">
        <f t="shared" si="7"/>
        <v>139966.2181818182</v>
      </c>
      <c r="L50" s="6">
        <f t="shared" si="8"/>
        <v>706977.41090909089</v>
      </c>
      <c r="M50" s="6">
        <f t="shared" si="9"/>
        <v>121759.1672727273</v>
      </c>
      <c r="N50" s="6">
        <f t="shared" si="10"/>
        <v>690207.82181818178</v>
      </c>
      <c r="O50" s="6">
        <f t="shared" si="6"/>
        <v>846943.62909090915</v>
      </c>
      <c r="P50" s="6">
        <f t="shared" si="11"/>
        <v>1045800.9283864682</v>
      </c>
      <c r="Q50" s="6">
        <f t="shared" ref="Q50:Q66" si="12">Q49+O50-P50</f>
        <v>2688372.8943855809</v>
      </c>
      <c r="T50" s="5"/>
      <c r="U50" s="5"/>
    </row>
    <row r="51" spans="1:21" x14ac:dyDescent="0.35">
      <c r="A51">
        <v>47</v>
      </c>
      <c r="B51">
        <v>0</v>
      </c>
      <c r="C51">
        <v>0</v>
      </c>
      <c r="D51">
        <v>1</v>
      </c>
      <c r="E51">
        <v>0</v>
      </c>
      <c r="F51" s="5"/>
      <c r="G51" s="5">
        <v>3</v>
      </c>
      <c r="H51" s="6">
        <f t="shared" si="4"/>
        <v>2329.9381818181819</v>
      </c>
      <c r="I51" s="6">
        <v>2329.9381818181819</v>
      </c>
      <c r="J51" s="6">
        <f t="shared" si="5"/>
        <v>0</v>
      </c>
      <c r="K51" s="6">
        <f t="shared" si="7"/>
        <v>158500.21818181817</v>
      </c>
      <c r="L51" s="6">
        <f t="shared" si="8"/>
        <v>723720.68363636371</v>
      </c>
      <c r="M51" s="6">
        <f t="shared" si="9"/>
        <v>148507.71272727274</v>
      </c>
      <c r="N51" s="6">
        <f t="shared" si="10"/>
        <v>729770.00363636354</v>
      </c>
      <c r="O51" s="6">
        <f t="shared" si="6"/>
        <v>882220.90181818185</v>
      </c>
      <c r="P51" s="6">
        <f t="shared" si="11"/>
        <v>1046413.3597891289</v>
      </c>
      <c r="Q51" s="6">
        <f t="shared" si="12"/>
        <v>2524180.4364146339</v>
      </c>
      <c r="T51" s="5"/>
      <c r="U51" s="5"/>
    </row>
    <row r="52" spans="1:21" x14ac:dyDescent="0.35">
      <c r="A52">
        <v>48</v>
      </c>
      <c r="B52">
        <v>0</v>
      </c>
      <c r="C52">
        <v>0</v>
      </c>
      <c r="D52">
        <v>0</v>
      </c>
      <c r="E52">
        <v>1</v>
      </c>
      <c r="F52" s="5"/>
      <c r="G52" s="5">
        <v>4</v>
      </c>
      <c r="H52" s="6">
        <f t="shared" si="4"/>
        <v>2313.9466666666667</v>
      </c>
      <c r="I52" s="6">
        <v>2313.9466666666667</v>
      </c>
      <c r="J52" s="6">
        <f t="shared" si="5"/>
        <v>0</v>
      </c>
      <c r="K52" s="6">
        <f t="shared" si="7"/>
        <v>151935.84848484851</v>
      </c>
      <c r="L52" s="6">
        <f t="shared" si="8"/>
        <v>762482.33454545459</v>
      </c>
      <c r="M52" s="6">
        <f t="shared" si="9"/>
        <v>144110.71757575759</v>
      </c>
      <c r="N52" s="6">
        <f t="shared" si="10"/>
        <v>862294.59030303033</v>
      </c>
      <c r="O52" s="6">
        <f t="shared" si="6"/>
        <v>914418.1830303031</v>
      </c>
      <c r="P52" s="6">
        <f t="shared" si="11"/>
        <v>1039231.3086821946</v>
      </c>
      <c r="Q52" s="6">
        <f t="shared" si="12"/>
        <v>2399367.3107627425</v>
      </c>
      <c r="T52" s="5"/>
      <c r="U52" s="5"/>
    </row>
    <row r="53" spans="1:21" x14ac:dyDescent="0.35">
      <c r="A53">
        <v>49</v>
      </c>
      <c r="B53">
        <v>1</v>
      </c>
      <c r="C53">
        <v>0</v>
      </c>
      <c r="D53">
        <v>0</v>
      </c>
      <c r="E53">
        <v>0</v>
      </c>
      <c r="F53" s="5">
        <v>2018</v>
      </c>
      <c r="G53" s="5">
        <v>1</v>
      </c>
      <c r="H53" s="6">
        <f t="shared" si="4"/>
        <v>2372.6096969696969</v>
      </c>
      <c r="I53" s="6">
        <v>2372.6096969696969</v>
      </c>
      <c r="J53" s="6">
        <f t="shared" si="5"/>
        <v>0</v>
      </c>
      <c r="K53" s="6">
        <f t="shared" si="7"/>
        <v>162205.04242424242</v>
      </c>
      <c r="L53" s="6">
        <f t="shared" si="8"/>
        <v>741811.76727272721</v>
      </c>
      <c r="M53" s="6">
        <f t="shared" si="9"/>
        <v>148334.74060606066</v>
      </c>
      <c r="N53" s="6">
        <f t="shared" si="10"/>
        <v>746503.77696969698</v>
      </c>
      <c r="O53" s="6">
        <f t="shared" si="6"/>
        <v>904016.80969696958</v>
      </c>
      <c r="P53" s="6">
        <f t="shared" si="11"/>
        <v>1065577.8354329183</v>
      </c>
      <c r="Q53" s="6">
        <f t="shared" si="12"/>
        <v>2237806.2850267938</v>
      </c>
      <c r="T53" s="5"/>
      <c r="U53" s="5"/>
    </row>
    <row r="54" spans="1:21" x14ac:dyDescent="0.35">
      <c r="A54">
        <v>50</v>
      </c>
      <c r="B54">
        <v>0</v>
      </c>
      <c r="C54">
        <v>1</v>
      </c>
      <c r="D54">
        <v>0</v>
      </c>
      <c r="E54">
        <v>0</v>
      </c>
      <c r="F54" s="5"/>
      <c r="G54" s="5">
        <v>2</v>
      </c>
      <c r="H54" s="6">
        <f t="shared" si="4"/>
        <v>2385.4278787878789</v>
      </c>
      <c r="I54" s="6">
        <v>2385.4278787878789</v>
      </c>
      <c r="J54" s="6">
        <f t="shared" si="5"/>
        <v>0</v>
      </c>
      <c r="K54" s="6">
        <f t="shared" si="7"/>
        <v>146257.13333333336</v>
      </c>
      <c r="L54" s="6">
        <f t="shared" si="8"/>
        <v>747934.58545454545</v>
      </c>
      <c r="M54" s="6">
        <f t="shared" si="9"/>
        <v>126451.83151515154</v>
      </c>
      <c r="N54" s="6">
        <f t="shared" si="10"/>
        <v>731254.95878787874</v>
      </c>
      <c r="O54" s="6">
        <f t="shared" si="6"/>
        <v>894191.71878787875</v>
      </c>
      <c r="P54" s="6">
        <f t="shared" si="11"/>
        <v>1071334.6906179278</v>
      </c>
      <c r="Q54" s="6">
        <f t="shared" si="12"/>
        <v>2060663.3131967448</v>
      </c>
      <c r="T54" s="5"/>
      <c r="U54" s="5"/>
    </row>
    <row r="55" spans="1:21" x14ac:dyDescent="0.35">
      <c r="A55">
        <v>51</v>
      </c>
      <c r="B55">
        <v>0</v>
      </c>
      <c r="C55">
        <v>0</v>
      </c>
      <c r="D55">
        <v>1</v>
      </c>
      <c r="E55">
        <v>0</v>
      </c>
      <c r="F55" s="5"/>
      <c r="G55" s="5">
        <v>3</v>
      </c>
      <c r="H55" s="6">
        <f t="shared" si="4"/>
        <v>2386.7915151515153</v>
      </c>
      <c r="I55" s="6">
        <v>2386.7915151515153</v>
      </c>
      <c r="J55" s="6">
        <f t="shared" si="5"/>
        <v>0</v>
      </c>
      <c r="K55" s="6">
        <f t="shared" si="7"/>
        <v>164791.13333333333</v>
      </c>
      <c r="L55" s="6">
        <f t="shared" si="8"/>
        <v>764677.85818181827</v>
      </c>
      <c r="M55" s="6">
        <f t="shared" si="9"/>
        <v>153200.37696969698</v>
      </c>
      <c r="N55" s="6">
        <f t="shared" si="10"/>
        <v>770817.14060606062</v>
      </c>
      <c r="O55" s="6">
        <f t="shared" si="6"/>
        <v>929468.99151515157</v>
      </c>
      <c r="P55" s="6">
        <f t="shared" si="11"/>
        <v>1071947.1220205885</v>
      </c>
      <c r="Q55" s="6">
        <f t="shared" si="12"/>
        <v>1918185.182691308</v>
      </c>
      <c r="T55" s="5"/>
      <c r="U55" s="5"/>
    </row>
    <row r="56" spans="1:21" x14ac:dyDescent="0.35">
      <c r="A56">
        <v>52</v>
      </c>
      <c r="B56">
        <v>0</v>
      </c>
      <c r="C56">
        <v>0</v>
      </c>
      <c r="D56">
        <v>0</v>
      </c>
      <c r="E56">
        <v>1</v>
      </c>
      <c r="F56" s="5"/>
      <c r="G56" s="5">
        <v>4</v>
      </c>
      <c r="H56" s="6">
        <f t="shared" si="4"/>
        <v>2370.8000000000002</v>
      </c>
      <c r="I56" s="6">
        <v>2370.8000000000002</v>
      </c>
      <c r="J56" s="6">
        <f t="shared" si="5"/>
        <v>0</v>
      </c>
      <c r="K56" s="6">
        <f t="shared" si="7"/>
        <v>158226.76363636367</v>
      </c>
      <c r="L56" s="6">
        <f t="shared" si="8"/>
        <v>803439.50909090915</v>
      </c>
      <c r="M56" s="6">
        <f t="shared" si="9"/>
        <v>148803.38181818184</v>
      </c>
      <c r="N56" s="6">
        <f t="shared" si="10"/>
        <v>903341.72727272729</v>
      </c>
      <c r="O56" s="6">
        <f t="shared" si="6"/>
        <v>961666.27272727282</v>
      </c>
      <c r="P56" s="6">
        <f t="shared" si="11"/>
        <v>1064765.0709136541</v>
      </c>
      <c r="Q56" s="6">
        <f t="shared" si="12"/>
        <v>1815086.3845049266</v>
      </c>
      <c r="T56" s="5"/>
      <c r="U56" s="5"/>
    </row>
    <row r="57" spans="1:21" x14ac:dyDescent="0.35">
      <c r="A57">
        <v>53</v>
      </c>
      <c r="B57">
        <v>1</v>
      </c>
      <c r="C57">
        <v>0</v>
      </c>
      <c r="D57">
        <v>0</v>
      </c>
      <c r="E57">
        <v>0</v>
      </c>
      <c r="F57" s="5">
        <v>2019</v>
      </c>
      <c r="G57" s="5">
        <v>1</v>
      </c>
      <c r="H57" s="6">
        <f t="shared" si="4"/>
        <v>2429.4630303030303</v>
      </c>
      <c r="I57" s="6">
        <v>2429.4630303030303</v>
      </c>
      <c r="J57" s="6">
        <f t="shared" si="5"/>
        <v>0</v>
      </c>
      <c r="K57" s="6">
        <f t="shared" si="7"/>
        <v>168495.95757575758</v>
      </c>
      <c r="L57" s="6">
        <f t="shared" si="8"/>
        <v>782768.94181818189</v>
      </c>
      <c r="M57" s="6">
        <f t="shared" si="9"/>
        <v>153027.40484848488</v>
      </c>
      <c r="N57" s="6">
        <f t="shared" si="10"/>
        <v>787550.91393939394</v>
      </c>
      <c r="O57" s="6">
        <f t="shared" si="6"/>
        <v>951264.89939393941</v>
      </c>
      <c r="P57" s="6">
        <f t="shared" si="11"/>
        <v>1091111.5976643779</v>
      </c>
      <c r="Q57" s="6">
        <f t="shared" si="12"/>
        <v>1675239.6862344879</v>
      </c>
      <c r="T57" s="5"/>
      <c r="U57" s="5"/>
    </row>
    <row r="58" spans="1:21" x14ac:dyDescent="0.35">
      <c r="A58">
        <v>54</v>
      </c>
      <c r="B58">
        <v>0</v>
      </c>
      <c r="C58">
        <v>1</v>
      </c>
      <c r="D58">
        <v>0</v>
      </c>
      <c r="E58">
        <v>0</v>
      </c>
      <c r="F58" s="5"/>
      <c r="G58" s="5">
        <v>2</v>
      </c>
      <c r="H58" s="6">
        <f t="shared" si="4"/>
        <v>2442.2812121212123</v>
      </c>
      <c r="I58" s="6">
        <v>2442.2812121212123</v>
      </c>
      <c r="J58" s="6">
        <f t="shared" si="5"/>
        <v>0</v>
      </c>
      <c r="K58" s="6">
        <f t="shared" si="7"/>
        <v>152548.04848484849</v>
      </c>
      <c r="L58" s="6">
        <f t="shared" si="8"/>
        <v>788891.76</v>
      </c>
      <c r="M58" s="6">
        <f t="shared" si="9"/>
        <v>131144.49575757579</v>
      </c>
      <c r="N58" s="6">
        <f t="shared" si="10"/>
        <v>772302.09575757571</v>
      </c>
      <c r="O58" s="6">
        <f t="shared" si="6"/>
        <v>941439.80848484847</v>
      </c>
      <c r="P58" s="6">
        <f t="shared" si="11"/>
        <v>1096868.4528493874</v>
      </c>
      <c r="Q58" s="6">
        <f t="shared" si="12"/>
        <v>1519811.0418699489</v>
      </c>
      <c r="T58" s="5"/>
      <c r="U58" s="5"/>
    </row>
    <row r="59" spans="1:21" x14ac:dyDescent="0.35">
      <c r="A59">
        <v>55</v>
      </c>
      <c r="B59">
        <v>0</v>
      </c>
      <c r="C59">
        <v>0</v>
      </c>
      <c r="D59">
        <v>1</v>
      </c>
      <c r="E59">
        <v>0</v>
      </c>
      <c r="F59" s="5"/>
      <c r="G59" s="5">
        <v>3</v>
      </c>
      <c r="H59" s="6">
        <f t="shared" si="4"/>
        <v>2443.6448484848484</v>
      </c>
      <c r="I59" s="6">
        <v>2443.6448484848484</v>
      </c>
      <c r="J59" s="6">
        <f t="shared" si="5"/>
        <v>0</v>
      </c>
      <c r="K59" s="6">
        <f t="shared" si="7"/>
        <v>171082.04848484849</v>
      </c>
      <c r="L59" s="6">
        <f t="shared" si="8"/>
        <v>805635.03272727283</v>
      </c>
      <c r="M59" s="6">
        <f t="shared" si="9"/>
        <v>157893.04121212123</v>
      </c>
      <c r="N59" s="6">
        <f t="shared" si="10"/>
        <v>811864.27757575747</v>
      </c>
      <c r="O59" s="6">
        <f t="shared" si="6"/>
        <v>976717.08121212129</v>
      </c>
      <c r="P59" s="6">
        <f t="shared" si="11"/>
        <v>1097480.8842520479</v>
      </c>
      <c r="Q59" s="6">
        <f t="shared" si="12"/>
        <v>1399047.2388300223</v>
      </c>
      <c r="T59" s="5"/>
      <c r="U59" s="5"/>
    </row>
    <row r="60" spans="1:21" x14ac:dyDescent="0.35">
      <c r="A60">
        <v>56</v>
      </c>
      <c r="B60">
        <v>0</v>
      </c>
      <c r="C60">
        <v>0</v>
      </c>
      <c r="D60">
        <v>0</v>
      </c>
      <c r="E60">
        <v>1</v>
      </c>
      <c r="F60" s="5"/>
      <c r="G60" s="5">
        <v>4</v>
      </c>
      <c r="H60" s="6">
        <f t="shared" si="4"/>
        <v>2427.6533333333336</v>
      </c>
      <c r="I60" s="6">
        <v>2427.6533333333336</v>
      </c>
      <c r="J60" s="6">
        <f t="shared" si="5"/>
        <v>0</v>
      </c>
      <c r="K60" s="6">
        <f t="shared" si="7"/>
        <v>164517.6787878788</v>
      </c>
      <c r="L60" s="6">
        <f t="shared" si="8"/>
        <v>844396.68363636371</v>
      </c>
      <c r="M60" s="6">
        <f t="shared" si="9"/>
        <v>153496.04606060608</v>
      </c>
      <c r="N60" s="6">
        <f t="shared" si="10"/>
        <v>944388.86424242426</v>
      </c>
      <c r="O60" s="6">
        <f t="shared" si="6"/>
        <v>1008914.3624242425</v>
      </c>
      <c r="P60" s="6">
        <f t="shared" si="11"/>
        <v>1090298.8331451137</v>
      </c>
      <c r="Q60" s="6">
        <f t="shared" si="12"/>
        <v>1317662.7681091512</v>
      </c>
      <c r="T60" s="5"/>
      <c r="U60" s="5"/>
    </row>
    <row r="61" spans="1:21" x14ac:dyDescent="0.35">
      <c r="A61">
        <v>57</v>
      </c>
      <c r="B61">
        <v>1</v>
      </c>
      <c r="C61">
        <v>0</v>
      </c>
      <c r="D61">
        <v>0</v>
      </c>
      <c r="E61">
        <v>0</v>
      </c>
      <c r="F61" s="5">
        <v>2020</v>
      </c>
      <c r="G61" s="5">
        <v>1</v>
      </c>
      <c r="H61" s="6">
        <f t="shared" si="4"/>
        <v>2486.3163636363638</v>
      </c>
      <c r="I61" s="6">
        <v>2486.3163636363638</v>
      </c>
      <c r="J61" s="6">
        <f t="shared" si="5"/>
        <v>0</v>
      </c>
      <c r="K61" s="6">
        <f t="shared" si="7"/>
        <v>174786.87272727274</v>
      </c>
      <c r="L61" s="6">
        <f t="shared" si="8"/>
        <v>823726.11636363645</v>
      </c>
      <c r="M61" s="6">
        <f t="shared" si="9"/>
        <v>157720.06909090912</v>
      </c>
      <c r="N61" s="6">
        <f t="shared" si="10"/>
        <v>828598.0509090909</v>
      </c>
      <c r="O61" s="6">
        <f t="shared" si="6"/>
        <v>998512.98909090925</v>
      </c>
      <c r="P61" s="6">
        <f t="shared" si="11"/>
        <v>1116645.3598958375</v>
      </c>
      <c r="Q61" s="6">
        <f t="shared" si="12"/>
        <v>1199530.3973042229</v>
      </c>
      <c r="T61" s="5"/>
      <c r="U61" s="5"/>
    </row>
    <row r="62" spans="1:21" x14ac:dyDescent="0.35">
      <c r="A62">
        <v>58</v>
      </c>
      <c r="B62">
        <v>0</v>
      </c>
      <c r="C62">
        <v>1</v>
      </c>
      <c r="D62">
        <v>0</v>
      </c>
      <c r="E62">
        <v>0</v>
      </c>
      <c r="F62" s="5"/>
      <c r="G62" s="5">
        <v>2</v>
      </c>
      <c r="H62" s="6">
        <f t="shared" si="4"/>
        <v>2499.1345454545453</v>
      </c>
      <c r="I62" s="6">
        <v>2499.1345454545453</v>
      </c>
      <c r="J62" s="6">
        <f t="shared" si="5"/>
        <v>0</v>
      </c>
      <c r="K62" s="6">
        <f t="shared" si="7"/>
        <v>158838.96363636365</v>
      </c>
      <c r="L62" s="6">
        <f t="shared" si="8"/>
        <v>829848.93454545457</v>
      </c>
      <c r="M62" s="6">
        <f t="shared" si="9"/>
        <v>135837.16</v>
      </c>
      <c r="N62" s="6">
        <f t="shared" si="10"/>
        <v>813349.23272727267</v>
      </c>
      <c r="O62" s="6">
        <f t="shared" si="6"/>
        <v>988687.89818181819</v>
      </c>
      <c r="P62" s="6">
        <f t="shared" si="11"/>
        <v>1122402.2150808468</v>
      </c>
      <c r="Q62" s="6">
        <f t="shared" si="12"/>
        <v>1065816.0804051945</v>
      </c>
      <c r="T62" s="5"/>
      <c r="U62" s="5"/>
    </row>
    <row r="63" spans="1:21" x14ac:dyDescent="0.35">
      <c r="A63">
        <v>59</v>
      </c>
      <c r="B63">
        <v>0</v>
      </c>
      <c r="C63">
        <v>0</v>
      </c>
      <c r="D63">
        <v>1</v>
      </c>
      <c r="E63">
        <v>0</v>
      </c>
      <c r="F63" s="5"/>
      <c r="G63" s="5">
        <v>3</v>
      </c>
      <c r="H63" s="6">
        <f t="shared" si="4"/>
        <v>2500.4981818181818</v>
      </c>
      <c r="I63" s="6">
        <v>2500.4981818181818</v>
      </c>
      <c r="J63" s="6">
        <f t="shared" si="5"/>
        <v>0</v>
      </c>
      <c r="K63" s="6">
        <f t="shared" si="7"/>
        <v>177372.96363636365</v>
      </c>
      <c r="L63" s="6">
        <f t="shared" si="8"/>
        <v>846592.20727272739</v>
      </c>
      <c r="M63" s="6">
        <f t="shared" si="9"/>
        <v>162585.70545454547</v>
      </c>
      <c r="N63" s="6">
        <f t="shared" si="10"/>
        <v>852911.41454545443</v>
      </c>
      <c r="O63" s="6">
        <f t="shared" si="6"/>
        <v>1023965.170909091</v>
      </c>
      <c r="P63" s="6">
        <f t="shared" si="11"/>
        <v>1123014.6464835075</v>
      </c>
      <c r="Q63" s="6">
        <f t="shared" si="12"/>
        <v>966766.6048307782</v>
      </c>
      <c r="T63" s="5"/>
      <c r="U63" s="5"/>
    </row>
    <row r="64" spans="1:21" x14ac:dyDescent="0.35">
      <c r="A64">
        <v>60</v>
      </c>
      <c r="B64">
        <v>0</v>
      </c>
      <c r="C64">
        <v>0</v>
      </c>
      <c r="D64">
        <v>0</v>
      </c>
      <c r="E64">
        <v>1</v>
      </c>
      <c r="F64" s="5"/>
      <c r="G64" s="5">
        <v>4</v>
      </c>
      <c r="H64" s="6">
        <f t="shared" si="4"/>
        <v>2484.5066666666667</v>
      </c>
      <c r="I64" s="6">
        <v>2484.5066666666667</v>
      </c>
      <c r="J64" s="6">
        <f t="shared" si="5"/>
        <v>0</v>
      </c>
      <c r="K64" s="6">
        <f t="shared" si="7"/>
        <v>170808.59393939396</v>
      </c>
      <c r="L64" s="6">
        <f t="shared" si="8"/>
        <v>885353.85818181827</v>
      </c>
      <c r="M64" s="6">
        <f t="shared" si="9"/>
        <v>158188.71030303033</v>
      </c>
      <c r="N64" s="6">
        <f t="shared" si="10"/>
        <v>985436.00121212122</v>
      </c>
      <c r="O64" s="6">
        <f t="shared" si="6"/>
        <v>1056162.4521212121</v>
      </c>
      <c r="P64" s="6">
        <f t="shared" si="11"/>
        <v>1115832.5953765733</v>
      </c>
      <c r="Q64" s="6">
        <f t="shared" si="12"/>
        <v>907096.46157541708</v>
      </c>
      <c r="T64" s="5"/>
      <c r="U64" s="5"/>
    </row>
    <row r="65" spans="1:29" x14ac:dyDescent="0.35">
      <c r="A65">
        <v>61</v>
      </c>
      <c r="B65">
        <v>1</v>
      </c>
      <c r="C65">
        <v>0</v>
      </c>
      <c r="D65">
        <v>0</v>
      </c>
      <c r="E65">
        <v>0</v>
      </c>
      <c r="F65" s="5">
        <v>2021</v>
      </c>
      <c r="G65" s="5">
        <v>1</v>
      </c>
      <c r="H65" s="6">
        <f t="shared" si="4"/>
        <v>2543.1696969696973</v>
      </c>
      <c r="I65" s="6">
        <v>2543.1696969696973</v>
      </c>
      <c r="J65" s="6">
        <f t="shared" si="5"/>
        <v>0</v>
      </c>
      <c r="K65" s="6">
        <f t="shared" si="7"/>
        <v>181077.7878787879</v>
      </c>
      <c r="L65" s="6">
        <f t="shared" si="8"/>
        <v>864683.29090909101</v>
      </c>
      <c r="M65" s="6">
        <f t="shared" si="9"/>
        <v>162412.73333333337</v>
      </c>
      <c r="N65" s="6">
        <f t="shared" si="10"/>
        <v>869645.18787878787</v>
      </c>
      <c r="O65" s="6">
        <f t="shared" si="6"/>
        <v>1045761.0787878789</v>
      </c>
      <c r="P65" s="6">
        <f t="shared" si="11"/>
        <v>1142179.1221272971</v>
      </c>
      <c r="Q65" s="6">
        <f t="shared" si="12"/>
        <v>810678.41823599883</v>
      </c>
      <c r="T65" s="5"/>
      <c r="U65" s="5"/>
    </row>
    <row r="66" spans="1:29" x14ac:dyDescent="0.35">
      <c r="A66">
        <v>62</v>
      </c>
      <c r="B66">
        <v>0</v>
      </c>
      <c r="C66">
        <v>1</v>
      </c>
      <c r="D66">
        <v>0</v>
      </c>
      <c r="E66">
        <v>0</v>
      </c>
      <c r="F66" s="5"/>
      <c r="G66" s="5">
        <v>2</v>
      </c>
      <c r="H66" s="6">
        <f t="shared" si="4"/>
        <v>2555.9878787878788</v>
      </c>
      <c r="I66" s="6">
        <v>2555.9878787878788</v>
      </c>
      <c r="J66" s="6">
        <f t="shared" si="5"/>
        <v>0</v>
      </c>
      <c r="K66" s="6">
        <f t="shared" si="7"/>
        <v>165129.87878787878</v>
      </c>
      <c r="L66" s="6">
        <f t="shared" si="8"/>
        <v>870806.10909090913</v>
      </c>
      <c r="M66" s="6">
        <f t="shared" si="9"/>
        <v>140529.82424242425</v>
      </c>
      <c r="N66" s="6">
        <f t="shared" si="10"/>
        <v>854396.36969696963</v>
      </c>
      <c r="O66" s="6">
        <f t="shared" si="6"/>
        <v>1035935.9878787879</v>
      </c>
      <c r="P66" s="6">
        <f t="shared" si="11"/>
        <v>1147935.9773123064</v>
      </c>
      <c r="Q66" s="6">
        <f t="shared" si="12"/>
        <v>698678.42880248046</v>
      </c>
      <c r="T66" s="5"/>
      <c r="U66" s="5"/>
    </row>
    <row r="67" spans="1:29" x14ac:dyDescent="0.35">
      <c r="A67">
        <v>63</v>
      </c>
      <c r="B67">
        <v>0</v>
      </c>
      <c r="C67">
        <v>0</v>
      </c>
      <c r="D67">
        <v>1</v>
      </c>
      <c r="E67">
        <v>0</v>
      </c>
      <c r="F67" s="5"/>
      <c r="G67" s="5">
        <v>3</v>
      </c>
      <c r="H67" s="6">
        <f t="shared" si="4"/>
        <v>2557.3515151515148</v>
      </c>
      <c r="I67" s="6">
        <v>2557.3515151515148</v>
      </c>
      <c r="J67" s="6">
        <f t="shared" ref="J67:J71" si="13">H67-I67</f>
        <v>0</v>
      </c>
      <c r="K67" s="6">
        <f t="shared" ref="K67:K71" si="14">$B$88+$B$89*A67+$B$90*B67+$B$91*C67+$B$92*D67</f>
        <v>183663.87878787881</v>
      </c>
      <c r="L67" s="6">
        <f t="shared" ref="L67:L71" si="15">$O$88+$O$89*A67+$O$90*B67+$O$91*C67+$O$92*D67</f>
        <v>887549.38181818195</v>
      </c>
      <c r="M67" s="6">
        <f t="shared" ref="M67:M71" si="16">$B$112+$B$113*A67+$B$114*B67+C67*$B$115+D67*$B$116</f>
        <v>167278.36969696972</v>
      </c>
      <c r="N67" s="6">
        <f t="shared" ref="N67:N71" si="17">$N$112+$N$113*A67+$N$114*B67+C67*$N$115+D67*$N$116</f>
        <v>893958.5515151514</v>
      </c>
      <c r="O67" s="6">
        <f t="shared" ref="O67:O71" si="18">K67+L67</f>
        <v>1071213.2606060607</v>
      </c>
      <c r="P67" s="6">
        <f t="shared" si="11"/>
        <v>1148548.4087149668</v>
      </c>
      <c r="Q67" s="6">
        <f t="shared" ref="Q67:Q71" si="19">Q66+O67-P67</f>
        <v>621343.28069357434</v>
      </c>
      <c r="T67" s="5"/>
      <c r="U67" s="5"/>
    </row>
    <row r="68" spans="1:29" x14ac:dyDescent="0.35">
      <c r="A68">
        <v>64</v>
      </c>
      <c r="B68">
        <v>0</v>
      </c>
      <c r="C68">
        <v>0</v>
      </c>
      <c r="D68">
        <v>0</v>
      </c>
      <c r="E68">
        <v>1</v>
      </c>
      <c r="G68" s="5">
        <v>4</v>
      </c>
      <c r="H68" s="6">
        <f t="shared" si="4"/>
        <v>2541.36</v>
      </c>
      <c r="I68">
        <v>2541.36</v>
      </c>
      <c r="J68" s="6">
        <f t="shared" si="13"/>
        <v>0</v>
      </c>
      <c r="K68" s="6">
        <f t="shared" si="14"/>
        <v>177099.50909090909</v>
      </c>
      <c r="L68" s="6">
        <f t="shared" si="15"/>
        <v>926311.03272727283</v>
      </c>
      <c r="M68" s="6">
        <f t="shared" si="16"/>
        <v>162881.37454545457</v>
      </c>
      <c r="N68" s="6">
        <f t="shared" si="17"/>
        <v>1026483.1381818182</v>
      </c>
      <c r="O68" s="6">
        <f t="shared" si="18"/>
        <v>1103410.541818182</v>
      </c>
      <c r="P68" s="6">
        <f t="shared" si="11"/>
        <v>1141366.3576080326</v>
      </c>
      <c r="Q68" s="6">
        <f t="shared" si="19"/>
        <v>583387.46490372368</v>
      </c>
    </row>
    <row r="69" spans="1:29" x14ac:dyDescent="0.35">
      <c r="A69">
        <v>65</v>
      </c>
      <c r="B69">
        <v>1</v>
      </c>
      <c r="C69">
        <v>0</v>
      </c>
      <c r="D69">
        <v>0</v>
      </c>
      <c r="E69">
        <v>0</v>
      </c>
      <c r="F69" s="5">
        <v>2022</v>
      </c>
      <c r="G69" s="5">
        <v>1</v>
      </c>
      <c r="H69" s="6">
        <f t="shared" si="4"/>
        <v>2600.0230303030307</v>
      </c>
      <c r="I69">
        <v>2600.0230303030307</v>
      </c>
      <c r="J69" s="6">
        <f t="shared" si="13"/>
        <v>0</v>
      </c>
      <c r="K69" s="6">
        <f t="shared" si="14"/>
        <v>187368.70303030306</v>
      </c>
      <c r="L69" s="6">
        <f t="shared" si="15"/>
        <v>905640.46545454545</v>
      </c>
      <c r="M69" s="6">
        <f t="shared" si="16"/>
        <v>167105.39757575761</v>
      </c>
      <c r="N69" s="6">
        <f t="shared" si="17"/>
        <v>910692.32484848483</v>
      </c>
      <c r="O69" s="6">
        <f t="shared" si="18"/>
        <v>1093009.1684848485</v>
      </c>
      <c r="P69" s="6">
        <f t="shared" si="11"/>
        <v>1167712.8843587567</v>
      </c>
      <c r="Q69" s="6">
        <f t="shared" si="19"/>
        <v>508683.74902981543</v>
      </c>
    </row>
    <row r="70" spans="1:29" x14ac:dyDescent="0.35">
      <c r="A70">
        <v>66</v>
      </c>
      <c r="B70">
        <v>0</v>
      </c>
      <c r="C70">
        <v>1</v>
      </c>
      <c r="D70">
        <v>0</v>
      </c>
      <c r="E70">
        <v>0</v>
      </c>
      <c r="F70" s="5"/>
      <c r="G70" s="5">
        <v>2</v>
      </c>
      <c r="H70" s="6">
        <f t="shared" si="4"/>
        <v>2612.8412121212123</v>
      </c>
      <c r="I70">
        <v>2612.8412121212123</v>
      </c>
      <c r="J70" s="6">
        <f t="shared" si="13"/>
        <v>0</v>
      </c>
      <c r="K70" s="6">
        <f t="shared" si="14"/>
        <v>171420.79393939395</v>
      </c>
      <c r="L70" s="6">
        <f t="shared" si="15"/>
        <v>911763.28363636369</v>
      </c>
      <c r="M70" s="6">
        <f t="shared" si="16"/>
        <v>145222.48848484849</v>
      </c>
      <c r="N70" s="6">
        <f t="shared" si="17"/>
        <v>895443.5066666666</v>
      </c>
      <c r="O70" s="6">
        <f t="shared" si="18"/>
        <v>1083184.0775757576</v>
      </c>
      <c r="P70" s="6">
        <f t="shared" si="11"/>
        <v>1173469.739543766</v>
      </c>
      <c r="Q70" s="6">
        <f t="shared" si="19"/>
        <v>418398.08706180705</v>
      </c>
    </row>
    <row r="71" spans="1:29" x14ac:dyDescent="0.35">
      <c r="A71">
        <v>67</v>
      </c>
      <c r="B71">
        <v>0</v>
      </c>
      <c r="C71">
        <v>0</v>
      </c>
      <c r="D71">
        <v>1</v>
      </c>
      <c r="E71">
        <v>0</v>
      </c>
      <c r="F71" s="5"/>
      <c r="G71" s="5">
        <v>3</v>
      </c>
      <c r="H71" s="6">
        <f t="shared" si="4"/>
        <v>2614.2048484848483</v>
      </c>
      <c r="I71">
        <v>2614.2048484848483</v>
      </c>
      <c r="J71" s="6">
        <f t="shared" si="13"/>
        <v>0</v>
      </c>
      <c r="K71" s="6">
        <f t="shared" si="14"/>
        <v>189954.79393939397</v>
      </c>
      <c r="L71" s="6">
        <f t="shared" si="15"/>
        <v>928506.55636363639</v>
      </c>
      <c r="M71" s="6">
        <f t="shared" si="16"/>
        <v>171971.03393939396</v>
      </c>
      <c r="N71" s="6">
        <f t="shared" si="17"/>
        <v>935005.68848484859</v>
      </c>
      <c r="O71" s="6">
        <f t="shared" si="18"/>
        <v>1118461.3503030303</v>
      </c>
      <c r="P71" s="6">
        <f t="shared" si="11"/>
        <v>1174082.1709464265</v>
      </c>
      <c r="Q71" s="6">
        <f t="shared" si="19"/>
        <v>362777.26641841093</v>
      </c>
    </row>
    <row r="72" spans="1:29" x14ac:dyDescent="0.35">
      <c r="A72" t="s">
        <v>14</v>
      </c>
      <c r="H72" s="6"/>
      <c r="J72" s="6"/>
      <c r="N72" t="s">
        <v>14</v>
      </c>
    </row>
    <row r="73" spans="1:29" ht="15" thickBot="1" x14ac:dyDescent="0.4">
      <c r="W73" s="1"/>
      <c r="X73" s="1"/>
      <c r="Y73" s="1"/>
      <c r="Z73" s="1"/>
      <c r="AA73" s="1"/>
      <c r="AB73" s="1"/>
      <c r="AC73" s="1"/>
    </row>
    <row r="74" spans="1:29" x14ac:dyDescent="0.35">
      <c r="A74" s="7" t="s">
        <v>15</v>
      </c>
      <c r="B74" s="7"/>
      <c r="N74" s="7" t="s">
        <v>15</v>
      </c>
      <c r="O74" s="7"/>
      <c r="W74" s="1"/>
      <c r="X74" s="1"/>
      <c r="Y74" s="1"/>
      <c r="Z74" s="1"/>
      <c r="AA74" s="1"/>
      <c r="AB74" s="1"/>
      <c r="AC74" s="1"/>
    </row>
    <row r="75" spans="1:29" x14ac:dyDescent="0.35">
      <c r="A75" s="8" t="s">
        <v>16</v>
      </c>
      <c r="B75" s="8">
        <v>0.72575766294759925</v>
      </c>
      <c r="N75" s="8" t="s">
        <v>16</v>
      </c>
      <c r="O75" s="8">
        <v>0.72663065186007836</v>
      </c>
      <c r="W75" s="1"/>
      <c r="X75" s="1"/>
      <c r="Y75" s="1"/>
      <c r="Z75" s="1"/>
      <c r="AA75" s="1"/>
      <c r="AB75" s="1"/>
      <c r="AC75" s="1"/>
    </row>
    <row r="76" spans="1:29" x14ac:dyDescent="0.35">
      <c r="A76" s="8" t="s">
        <v>17</v>
      </c>
      <c r="B76" s="8">
        <v>0.52672418532716103</v>
      </c>
      <c r="N76" s="8" t="s">
        <v>17</v>
      </c>
      <c r="O76" s="8">
        <v>0.52799210422260234</v>
      </c>
      <c r="W76" s="1"/>
      <c r="X76" s="1"/>
      <c r="Y76" s="1"/>
      <c r="Z76" s="1"/>
      <c r="AA76" s="1"/>
      <c r="AB76" s="1"/>
      <c r="AC76" s="1"/>
    </row>
    <row r="77" spans="1:29" x14ac:dyDescent="0.35">
      <c r="A77" s="8" t="s">
        <v>18</v>
      </c>
      <c r="B77" s="8">
        <v>0.47690567851949378</v>
      </c>
      <c r="N77" s="8" t="s">
        <v>18</v>
      </c>
      <c r="O77" s="8">
        <v>0.47830706256182359</v>
      </c>
      <c r="W77" s="1"/>
      <c r="X77" s="1"/>
      <c r="Y77" s="1"/>
      <c r="Z77" s="1"/>
      <c r="AA77" s="1"/>
      <c r="AB77" s="1"/>
      <c r="AC77" s="1"/>
    </row>
    <row r="78" spans="1:29" x14ac:dyDescent="0.35">
      <c r="A78" s="8" t="s">
        <v>19</v>
      </c>
      <c r="B78" s="8">
        <v>20969.427053601154</v>
      </c>
      <c r="N78" s="8" t="s">
        <v>19</v>
      </c>
      <c r="O78" s="8">
        <v>128570.20357794812</v>
      </c>
      <c r="W78" s="1"/>
      <c r="X78" s="1"/>
      <c r="Y78" s="1"/>
      <c r="Z78" s="1"/>
      <c r="AA78" s="1"/>
      <c r="AB78" s="1"/>
      <c r="AC78" s="1"/>
    </row>
    <row r="79" spans="1:29" ht="15" thickBot="1" x14ac:dyDescent="0.4">
      <c r="A79" s="9" t="s">
        <v>20</v>
      </c>
      <c r="B79" s="9">
        <v>43</v>
      </c>
      <c r="N79" s="9" t="s">
        <v>20</v>
      </c>
      <c r="O79" s="9">
        <v>43</v>
      </c>
      <c r="W79" s="1"/>
      <c r="X79" s="1"/>
      <c r="Y79" s="1"/>
      <c r="Z79" s="1"/>
      <c r="AA79" s="1"/>
      <c r="AB79" s="1"/>
      <c r="AC79" s="1"/>
    </row>
    <row r="80" spans="1:29" x14ac:dyDescent="0.35">
      <c r="W80" s="1"/>
      <c r="X80" s="1"/>
      <c r="Y80" s="1"/>
      <c r="Z80" s="1"/>
      <c r="AA80" s="1"/>
      <c r="AB80" s="1"/>
      <c r="AC80" s="1"/>
    </row>
    <row r="81" spans="1:29" ht="15" thickBot="1" x14ac:dyDescent="0.4">
      <c r="A81" t="s">
        <v>21</v>
      </c>
      <c r="N81" t="s">
        <v>21</v>
      </c>
      <c r="W81" s="1"/>
      <c r="X81" s="1"/>
      <c r="Y81" s="1"/>
      <c r="Z81" s="1"/>
      <c r="AA81" s="1"/>
      <c r="AB81" s="1"/>
      <c r="AC81" s="1"/>
    </row>
    <row r="82" spans="1:29" x14ac:dyDescent="0.35">
      <c r="A82" s="10"/>
      <c r="B82" s="10" t="s">
        <v>22</v>
      </c>
      <c r="C82" s="10" t="s">
        <v>23</v>
      </c>
      <c r="D82" s="10" t="s">
        <v>24</v>
      </c>
      <c r="E82" s="10" t="s">
        <v>25</v>
      </c>
      <c r="F82" s="10" t="s">
        <v>26</v>
      </c>
      <c r="J82" s="11"/>
      <c r="K82" s="1"/>
      <c r="L82" s="1"/>
      <c r="M82" s="1"/>
      <c r="N82" s="10"/>
      <c r="O82" s="10" t="s">
        <v>22</v>
      </c>
      <c r="P82" s="10" t="s">
        <v>23</v>
      </c>
      <c r="Q82" s="10" t="s">
        <v>24</v>
      </c>
      <c r="R82" s="10" t="s">
        <v>25</v>
      </c>
      <c r="S82" s="10" t="s">
        <v>26</v>
      </c>
      <c r="W82" s="1"/>
      <c r="X82" s="1"/>
      <c r="Y82" s="1"/>
      <c r="Z82" s="1"/>
      <c r="AA82" s="1"/>
      <c r="AB82" s="1"/>
      <c r="AC82" s="1"/>
    </row>
    <row r="83" spans="1:29" x14ac:dyDescent="0.35">
      <c r="A83" s="8" t="s">
        <v>27</v>
      </c>
      <c r="B83" s="8">
        <v>4</v>
      </c>
      <c r="C83" s="8">
        <v>18596262752.172234</v>
      </c>
      <c r="D83" s="8">
        <v>4649065688.0430584</v>
      </c>
      <c r="E83" s="8">
        <v>10.572861755184039</v>
      </c>
      <c r="F83" s="8">
        <v>7.393853752592544E-6</v>
      </c>
      <c r="J83" s="8"/>
      <c r="K83" s="1"/>
      <c r="L83" s="1"/>
      <c r="M83" s="1"/>
      <c r="N83" s="8" t="s">
        <v>27</v>
      </c>
      <c r="O83" s="8">
        <v>4</v>
      </c>
      <c r="P83" s="8">
        <v>702655458117.56775</v>
      </c>
      <c r="Q83" s="8">
        <v>175663864529.39194</v>
      </c>
      <c r="R83" s="8">
        <v>10.626781956376993</v>
      </c>
      <c r="S83" s="8">
        <v>7.0418108567582712E-6</v>
      </c>
      <c r="W83" s="1"/>
      <c r="X83" s="1"/>
      <c r="Y83" s="1"/>
      <c r="Z83" s="1"/>
      <c r="AA83" s="1"/>
      <c r="AB83" s="1"/>
      <c r="AC83" s="1"/>
    </row>
    <row r="84" spans="1:29" x14ac:dyDescent="0.35">
      <c r="A84" s="8" t="s">
        <v>28</v>
      </c>
      <c r="B84" s="8">
        <v>38</v>
      </c>
      <c r="C84" s="8">
        <v>16709241096.339396</v>
      </c>
      <c r="D84" s="8">
        <v>439716870.9562999</v>
      </c>
      <c r="E84" s="8"/>
      <c r="F84" s="8"/>
      <c r="J84" s="8"/>
      <c r="K84" s="1"/>
      <c r="L84" s="1"/>
      <c r="M84" s="1"/>
      <c r="N84" s="8" t="s">
        <v>28</v>
      </c>
      <c r="O84" s="8">
        <v>38</v>
      </c>
      <c r="P84" s="8">
        <v>628151295426.85095</v>
      </c>
      <c r="Q84" s="8">
        <v>16530297248.075026</v>
      </c>
      <c r="R84" s="8"/>
      <c r="S84" s="8"/>
      <c r="W84" s="11"/>
      <c r="X84" s="11"/>
      <c r="Y84" s="1"/>
      <c r="Z84" s="1"/>
      <c r="AA84" s="1"/>
      <c r="AB84" s="1"/>
      <c r="AC84" s="1"/>
    </row>
    <row r="85" spans="1:29" ht="15" thickBot="1" x14ac:dyDescent="0.4">
      <c r="A85" s="9" t="s">
        <v>29</v>
      </c>
      <c r="B85" s="9">
        <v>42</v>
      </c>
      <c r="C85" s="9">
        <v>35305503848.511627</v>
      </c>
      <c r="D85" s="9"/>
      <c r="E85" s="9"/>
      <c r="F85" s="9"/>
      <c r="J85" s="8"/>
      <c r="K85" s="1"/>
      <c r="L85" s="1"/>
      <c r="M85" s="1"/>
      <c r="N85" s="9" t="s">
        <v>29</v>
      </c>
      <c r="O85" s="9">
        <v>42</v>
      </c>
      <c r="P85" s="9">
        <v>1330806753544.4187</v>
      </c>
      <c r="Q85" s="9"/>
      <c r="R85" s="9"/>
      <c r="S85" s="9"/>
      <c r="W85" s="8"/>
      <c r="X85" s="8"/>
      <c r="Y85" s="1"/>
      <c r="Z85" s="1"/>
      <c r="AA85" s="1"/>
      <c r="AB85" s="1"/>
      <c r="AC85" s="1"/>
    </row>
    <row r="86" spans="1:29" ht="15" thickBot="1" x14ac:dyDescent="0.4">
      <c r="J86" s="1"/>
      <c r="K86" s="1"/>
      <c r="L86" s="1"/>
      <c r="M86" s="1"/>
      <c r="W86" s="8"/>
      <c r="X86" s="8"/>
      <c r="Y86" s="1"/>
      <c r="Z86" s="1"/>
      <c r="AA86" s="1"/>
      <c r="AB86" s="1"/>
      <c r="AC86" s="1"/>
    </row>
    <row r="87" spans="1:29" x14ac:dyDescent="0.35">
      <c r="A87" s="10"/>
      <c r="B87" s="10" t="s">
        <v>30</v>
      </c>
      <c r="C87" s="10" t="s">
        <v>19</v>
      </c>
      <c r="D87" s="10" t="s">
        <v>31</v>
      </c>
      <c r="E87" s="10" t="s">
        <v>32</v>
      </c>
      <c r="F87" s="10" t="s">
        <v>33</v>
      </c>
      <c r="G87" s="10" t="s">
        <v>34</v>
      </c>
      <c r="H87" s="10" t="s">
        <v>35</v>
      </c>
      <c r="I87" s="10" t="s">
        <v>36</v>
      </c>
      <c r="J87" s="11"/>
      <c r="K87" s="11"/>
      <c r="L87" s="11"/>
      <c r="M87" s="11"/>
      <c r="N87" s="10"/>
      <c r="O87" s="10" t="s">
        <v>30</v>
      </c>
      <c r="P87" s="10" t="s">
        <v>19</v>
      </c>
      <c r="Q87" s="10" t="s">
        <v>31</v>
      </c>
      <c r="R87" s="10" t="s">
        <v>32</v>
      </c>
      <c r="S87" s="10" t="s">
        <v>33</v>
      </c>
      <c r="T87" s="10" t="s">
        <v>34</v>
      </c>
      <c r="U87" s="10" t="s">
        <v>35</v>
      </c>
      <c r="V87" s="10" t="s">
        <v>36</v>
      </c>
      <c r="W87" s="8"/>
      <c r="X87" s="8"/>
      <c r="Y87" s="1"/>
      <c r="Z87" s="1"/>
      <c r="AA87" s="1"/>
      <c r="AB87" s="1"/>
      <c r="AC87" s="1"/>
    </row>
    <row r="88" spans="1:29" x14ac:dyDescent="0.35">
      <c r="A88" s="8" t="s">
        <v>37</v>
      </c>
      <c r="B88" s="8">
        <v>76444.866666666669</v>
      </c>
      <c r="C88" s="8">
        <v>8730.2686651533586</v>
      </c>
      <c r="D88" s="8">
        <v>8.7563017357981625</v>
      </c>
      <c r="E88" s="8">
        <v>1.1953854447163767E-10</v>
      </c>
      <c r="F88" s="8">
        <v>58771.361731546662</v>
      </c>
      <c r="G88" s="8">
        <v>94118.371601786668</v>
      </c>
      <c r="H88" s="8">
        <v>58771.361731546662</v>
      </c>
      <c r="I88" s="8">
        <v>94118.371601786668</v>
      </c>
      <c r="J88" s="8"/>
      <c r="K88" s="8"/>
      <c r="L88" s="8"/>
      <c r="M88" s="8"/>
      <c r="N88" s="8" t="s">
        <v>37</v>
      </c>
      <c r="O88" s="8">
        <v>270996.24</v>
      </c>
      <c r="P88" s="8">
        <v>53528.044266530691</v>
      </c>
      <c r="Q88" s="8">
        <v>5.0626964559107748</v>
      </c>
      <c r="R88" s="8">
        <v>1.0913366740483653E-5</v>
      </c>
      <c r="S88" s="8">
        <v>162634.37958121367</v>
      </c>
      <c r="T88" s="8">
        <v>379358.10041878629</v>
      </c>
      <c r="U88" s="8">
        <v>162634.37958121367</v>
      </c>
      <c r="V88" s="8">
        <v>379358.10041878629</v>
      </c>
      <c r="W88" s="1"/>
      <c r="X88" s="1"/>
      <c r="Y88" s="1"/>
      <c r="Z88" s="1"/>
      <c r="AA88" s="1"/>
      <c r="AB88" s="1"/>
      <c r="AC88" s="1"/>
    </row>
    <row r="89" spans="1:29" x14ac:dyDescent="0.35">
      <c r="A89" s="8" t="s">
        <v>4</v>
      </c>
      <c r="B89" s="8">
        <v>1572.7287878787881</v>
      </c>
      <c r="C89" s="8">
        <v>258.1158041010122</v>
      </c>
      <c r="D89" s="8">
        <v>6.0931131023008156</v>
      </c>
      <c r="E89" s="8">
        <v>4.2423739765031481E-7</v>
      </c>
      <c r="F89" s="8">
        <v>1050.2006604432536</v>
      </c>
      <c r="G89" s="8">
        <v>2095.2569153143227</v>
      </c>
      <c r="H89" s="8">
        <v>1050.2006604432536</v>
      </c>
      <c r="I89" s="8">
        <v>2095.2569153143227</v>
      </c>
      <c r="J89" s="8"/>
      <c r="K89" s="8"/>
      <c r="L89" s="8"/>
      <c r="M89" s="8"/>
      <c r="N89" s="8" t="s">
        <v>4</v>
      </c>
      <c r="O89" s="8">
        <v>10239.293636363638</v>
      </c>
      <c r="P89" s="8">
        <v>1582.5898053925976</v>
      </c>
      <c r="Q89" s="8">
        <v>6.4699605680977754</v>
      </c>
      <c r="R89" s="8">
        <v>1.2932161658867308E-7</v>
      </c>
      <c r="S89" s="8">
        <v>7035.5080704602824</v>
      </c>
      <c r="T89" s="8">
        <v>13443.079202266994</v>
      </c>
      <c r="U89" s="8">
        <v>7035.5080704602824</v>
      </c>
      <c r="V89" s="8">
        <v>13443.079202266994</v>
      </c>
      <c r="W89" s="11"/>
      <c r="X89" s="11"/>
      <c r="Y89" s="11"/>
      <c r="Z89" s="11"/>
      <c r="AA89" s="11"/>
      <c r="AB89" s="1"/>
      <c r="AC89" s="1"/>
    </row>
    <row r="90" spans="1:29" x14ac:dyDescent="0.35">
      <c r="A90" s="8" t="s">
        <v>5</v>
      </c>
      <c r="B90" s="8">
        <v>8696.4651515151545</v>
      </c>
      <c r="C90" s="8">
        <v>9165.8372154421322</v>
      </c>
      <c r="D90" s="8">
        <v>0.94879114118062191</v>
      </c>
      <c r="E90" s="8">
        <v>0.34872218559667223</v>
      </c>
      <c r="F90" s="8">
        <v>-9858.8022147930405</v>
      </c>
      <c r="G90" s="8">
        <v>27251.732517823351</v>
      </c>
      <c r="H90" s="8">
        <v>-9858.8022147930405</v>
      </c>
      <c r="I90" s="8">
        <v>27251.732517823351</v>
      </c>
      <c r="J90" s="1"/>
      <c r="K90" s="1"/>
      <c r="L90" s="1"/>
      <c r="M90" s="1"/>
      <c r="N90" s="8" t="s">
        <v>5</v>
      </c>
      <c r="O90" s="8">
        <v>-30909.860909090912</v>
      </c>
      <c r="P90" s="8">
        <v>56198.653102891927</v>
      </c>
      <c r="Q90" s="8">
        <v>-0.55001070670678265</v>
      </c>
      <c r="R90" s="8">
        <v>0.58553062280580159</v>
      </c>
      <c r="S90" s="8">
        <v>-144678.08627029866</v>
      </c>
      <c r="T90" s="8">
        <v>82858.364452116846</v>
      </c>
      <c r="U90" s="8">
        <v>-144678.08627029866</v>
      </c>
      <c r="V90" s="8">
        <v>82858.364452116846</v>
      </c>
      <c r="W90" s="8"/>
      <c r="X90" s="8"/>
      <c r="Y90" s="8"/>
      <c r="Z90" s="8"/>
      <c r="AA90" s="8"/>
      <c r="AB90" s="1"/>
      <c r="AC90" s="1"/>
    </row>
    <row r="91" spans="1:29" x14ac:dyDescent="0.35">
      <c r="A91" s="8" t="s">
        <v>6</v>
      </c>
      <c r="B91" s="8">
        <v>-8824.1727272727258</v>
      </c>
      <c r="C91" s="8">
        <v>9162.2021420429955</v>
      </c>
      <c r="D91" s="8">
        <v>-0.96310609507084111</v>
      </c>
      <c r="E91" s="8">
        <v>0.34158340731689363</v>
      </c>
      <c r="F91" s="8">
        <v>-27372.08127220632</v>
      </c>
      <c r="G91" s="8">
        <v>9723.7358176608686</v>
      </c>
      <c r="H91" s="8">
        <v>-27372.08127220632</v>
      </c>
      <c r="I91" s="8">
        <v>9723.7358176608686</v>
      </c>
      <c r="N91" s="8" t="s">
        <v>6</v>
      </c>
      <c r="O91" s="8">
        <v>-35026.336363636401</v>
      </c>
      <c r="P91" s="8">
        <v>56176.365315736206</v>
      </c>
      <c r="Q91" s="8">
        <v>-0.62350663249166771</v>
      </c>
      <c r="R91" s="8">
        <v>0.53667651887149592</v>
      </c>
      <c r="S91" s="8">
        <v>-148749.4424585996</v>
      </c>
      <c r="T91" s="8">
        <v>78696.769731326815</v>
      </c>
      <c r="U91" s="8">
        <v>-148749.4424585996</v>
      </c>
      <c r="V91" s="8">
        <v>78696.769731326815</v>
      </c>
      <c r="W91" s="8"/>
      <c r="X91" s="8"/>
      <c r="Y91" s="8"/>
      <c r="Z91" s="8"/>
      <c r="AA91" s="8"/>
      <c r="AB91" s="1"/>
      <c r="AC91" s="1"/>
    </row>
    <row r="92" spans="1:29" ht="15" thickBot="1" x14ac:dyDescent="0.4">
      <c r="A92" s="9" t="s">
        <v>7</v>
      </c>
      <c r="B92" s="9">
        <v>8137.0984848484868</v>
      </c>
      <c r="C92" s="9">
        <v>9165.8372154421304</v>
      </c>
      <c r="D92" s="9">
        <v>0.88776380090402685</v>
      </c>
      <c r="E92" s="9">
        <v>0.38025265934253816</v>
      </c>
      <c r="F92" s="9">
        <v>-10418.168881459704</v>
      </c>
      <c r="G92" s="9">
        <v>26692.365851156679</v>
      </c>
      <c r="H92" s="9">
        <v>-10418.168881459704</v>
      </c>
      <c r="I92" s="9">
        <v>26692.365851156679</v>
      </c>
      <c r="N92" s="9" t="s">
        <v>7</v>
      </c>
      <c r="O92" s="9">
        <v>-28522.357272727266</v>
      </c>
      <c r="P92" s="9">
        <v>56198.653102891905</v>
      </c>
      <c r="Q92" s="9">
        <v>-0.50752741743662078</v>
      </c>
      <c r="R92" s="9">
        <v>0.61471797850559584</v>
      </c>
      <c r="S92" s="9">
        <v>-142290.58263393497</v>
      </c>
      <c r="T92" s="9">
        <v>85245.868088480434</v>
      </c>
      <c r="U92" s="9">
        <v>-142290.58263393497</v>
      </c>
      <c r="V92" s="9">
        <v>85245.868088480434</v>
      </c>
      <c r="W92" s="1"/>
      <c r="X92" s="1"/>
      <c r="Y92" s="1"/>
      <c r="Z92" s="1"/>
      <c r="AA92" s="1"/>
      <c r="AB92" s="1"/>
      <c r="AC92" s="1"/>
    </row>
    <row r="93" spans="1:29" x14ac:dyDescent="0.35">
      <c r="W93" s="1"/>
      <c r="X93" s="1"/>
      <c r="Y93" s="1"/>
      <c r="Z93" s="1"/>
      <c r="AA93" s="1"/>
      <c r="AB93" s="1"/>
      <c r="AC93" s="1"/>
    </row>
    <row r="94" spans="1:29" x14ac:dyDescent="0.35">
      <c r="W94" s="1"/>
      <c r="X94" s="1"/>
      <c r="Y94" s="1"/>
      <c r="Z94" s="1"/>
      <c r="AA94" s="1"/>
      <c r="AB94" s="1"/>
      <c r="AC94" s="1"/>
    </row>
    <row r="95" spans="1:29" x14ac:dyDescent="0.35">
      <c r="W95" s="1"/>
      <c r="X95" s="1"/>
      <c r="Y95" s="1"/>
      <c r="Z95" s="1"/>
      <c r="AA95" s="1"/>
      <c r="AB95" s="1"/>
      <c r="AC95" s="1"/>
    </row>
    <row r="96" spans="1:29" x14ac:dyDescent="0.35">
      <c r="A96" t="s">
        <v>14</v>
      </c>
      <c r="M96" t="s">
        <v>14</v>
      </c>
      <c r="V96" s="1"/>
      <c r="W96" s="1"/>
      <c r="X96" s="1"/>
      <c r="Y96" s="1"/>
      <c r="Z96" s="1"/>
      <c r="AA96" s="1"/>
      <c r="AB96" s="1"/>
      <c r="AC96" s="1"/>
    </row>
    <row r="97" spans="1:29" ht="15" thickBot="1" x14ac:dyDescent="0.4">
      <c r="V97" s="1"/>
      <c r="W97" s="1"/>
      <c r="X97" s="1"/>
      <c r="Y97" s="1"/>
      <c r="Z97" s="1"/>
      <c r="AA97" s="1"/>
      <c r="AB97" s="1"/>
      <c r="AC97" s="1"/>
    </row>
    <row r="98" spans="1:29" x14ac:dyDescent="0.35">
      <c r="A98" s="7" t="s">
        <v>15</v>
      </c>
      <c r="B98" s="7"/>
      <c r="M98" s="7" t="s">
        <v>15</v>
      </c>
      <c r="N98" s="7"/>
      <c r="V98" s="1"/>
      <c r="W98" s="1"/>
      <c r="X98" s="1"/>
      <c r="Y98" s="1"/>
      <c r="Z98" s="1"/>
      <c r="AA98" s="1"/>
      <c r="AB98" s="1"/>
      <c r="AC98" s="1"/>
    </row>
    <row r="99" spans="1:29" x14ac:dyDescent="0.35">
      <c r="A99" s="8" t="s">
        <v>16</v>
      </c>
      <c r="B99" s="8">
        <v>0.69092382988910173</v>
      </c>
      <c r="M99" s="8" t="s">
        <v>16</v>
      </c>
      <c r="N99" s="8">
        <v>0.73128149035525536</v>
      </c>
      <c r="V99" s="1"/>
      <c r="W99" s="1"/>
      <c r="X99" s="1"/>
      <c r="Y99" s="1"/>
      <c r="Z99" s="1"/>
      <c r="AA99" s="1"/>
      <c r="AB99" s="1"/>
      <c r="AC99" s="1"/>
    </row>
    <row r="100" spans="1:29" x14ac:dyDescent="0.35">
      <c r="A100" s="8" t="s">
        <v>17</v>
      </c>
      <c r="B100" s="8">
        <v>0.47737573870862443</v>
      </c>
      <c r="M100" s="8" t="s">
        <v>17</v>
      </c>
      <c r="N100" s="8">
        <v>0.53477261813620336</v>
      </c>
      <c r="V100" s="1"/>
      <c r="W100" s="1"/>
      <c r="X100" s="1"/>
      <c r="Y100" s="1"/>
      <c r="Z100" s="1"/>
      <c r="AA100" s="1"/>
      <c r="AB100" s="1"/>
      <c r="AC100" s="1"/>
    </row>
    <row r="101" spans="1:29" x14ac:dyDescent="0.35">
      <c r="A101" s="8" t="s">
        <v>18</v>
      </c>
      <c r="B101" s="8">
        <v>0.42236265857269012</v>
      </c>
      <c r="M101" s="8" t="s">
        <v>18</v>
      </c>
      <c r="N101" s="8">
        <v>0.48580131478211952</v>
      </c>
      <c r="V101" s="1"/>
      <c r="W101" s="1"/>
      <c r="X101" s="1"/>
      <c r="Y101" s="1"/>
      <c r="Z101" s="1"/>
      <c r="AA101" s="1"/>
      <c r="AB101" s="1"/>
      <c r="AC101" s="1"/>
    </row>
    <row r="102" spans="1:29" x14ac:dyDescent="0.35">
      <c r="A102" s="8" t="s">
        <v>19</v>
      </c>
      <c r="B102" s="8">
        <v>19838.223773898848</v>
      </c>
      <c r="M102" s="8" t="s">
        <v>19</v>
      </c>
      <c r="N102" s="8">
        <v>138684.02788406549</v>
      </c>
    </row>
    <row r="103" spans="1:29" ht="15" thickBot="1" x14ac:dyDescent="0.4">
      <c r="A103" s="9" t="s">
        <v>20</v>
      </c>
      <c r="B103" s="9">
        <v>43</v>
      </c>
      <c r="M103" s="9" t="s">
        <v>20</v>
      </c>
      <c r="N103" s="9">
        <v>43</v>
      </c>
    </row>
    <row r="105" spans="1:29" ht="15" thickBot="1" x14ac:dyDescent="0.4">
      <c r="A105" t="s">
        <v>21</v>
      </c>
      <c r="M105" t="s">
        <v>21</v>
      </c>
    </row>
    <row r="106" spans="1:29" x14ac:dyDescent="0.35">
      <c r="A106" s="10"/>
      <c r="B106" s="10" t="s">
        <v>22</v>
      </c>
      <c r="C106" s="10" t="s">
        <v>23</v>
      </c>
      <c r="D106" s="10" t="s">
        <v>24</v>
      </c>
      <c r="E106" s="10" t="s">
        <v>25</v>
      </c>
      <c r="F106" s="10" t="s">
        <v>26</v>
      </c>
      <c r="M106" s="10"/>
      <c r="N106" s="10" t="s">
        <v>22</v>
      </c>
      <c r="O106" s="10" t="s">
        <v>23</v>
      </c>
      <c r="P106" s="10" t="s">
        <v>24</v>
      </c>
      <c r="Q106" s="10" t="s">
        <v>25</v>
      </c>
      <c r="R106" s="10" t="s">
        <v>26</v>
      </c>
    </row>
    <row r="107" spans="1:29" x14ac:dyDescent="0.35">
      <c r="A107" s="8" t="s">
        <v>27</v>
      </c>
      <c r="B107" s="8">
        <v>4</v>
      </c>
      <c r="C107" s="8">
        <v>13660290742.735628</v>
      </c>
      <c r="D107" s="8">
        <v>3415072685.683907</v>
      </c>
      <c r="E107" s="8">
        <v>8.6774951980339114</v>
      </c>
      <c r="F107" s="8">
        <v>4.4528414743973639E-5</v>
      </c>
      <c r="M107" s="8" t="s">
        <v>27</v>
      </c>
      <c r="N107" s="8">
        <v>4</v>
      </c>
      <c r="O107" s="8">
        <v>840118182025.80835</v>
      </c>
      <c r="P107" s="8">
        <v>210029545506.45209</v>
      </c>
      <c r="Q107" s="8">
        <v>10.920122224837765</v>
      </c>
      <c r="R107" s="8">
        <v>5.4116629417947934E-6</v>
      </c>
    </row>
    <row r="108" spans="1:29" x14ac:dyDescent="0.35">
      <c r="A108" s="8" t="s">
        <v>28</v>
      </c>
      <c r="B108" s="8">
        <v>38</v>
      </c>
      <c r="C108" s="8">
        <v>14955094655.124846</v>
      </c>
      <c r="D108" s="8">
        <v>393555122.50328541</v>
      </c>
      <c r="E108" s="8"/>
      <c r="F108" s="8"/>
      <c r="M108" s="8" t="s">
        <v>28</v>
      </c>
      <c r="N108" s="8">
        <v>38</v>
      </c>
      <c r="O108" s="8">
        <v>730863864425.63379</v>
      </c>
      <c r="P108" s="8">
        <v>19233259590.148258</v>
      </c>
      <c r="Q108" s="8"/>
      <c r="R108" s="8"/>
    </row>
    <row r="109" spans="1:29" ht="15" thickBot="1" x14ac:dyDescent="0.4">
      <c r="A109" s="9" t="s">
        <v>29</v>
      </c>
      <c r="B109" s="9">
        <v>42</v>
      </c>
      <c r="C109" s="9">
        <v>28615385397.860474</v>
      </c>
      <c r="D109" s="9"/>
      <c r="E109" s="9"/>
      <c r="F109" s="9"/>
      <c r="M109" s="9" t="s">
        <v>29</v>
      </c>
      <c r="N109" s="9">
        <v>42</v>
      </c>
      <c r="O109" s="9">
        <v>1570982046451.4421</v>
      </c>
      <c r="P109" s="9"/>
      <c r="Q109" s="9"/>
      <c r="R109" s="9"/>
    </row>
    <row r="110" spans="1:29" ht="15" thickBot="1" x14ac:dyDescent="0.4"/>
    <row r="111" spans="1:29" x14ac:dyDescent="0.35">
      <c r="A111" s="10"/>
      <c r="B111" s="10" t="s">
        <v>30</v>
      </c>
      <c r="C111" s="10" t="s">
        <v>19</v>
      </c>
      <c r="D111" s="10" t="s">
        <v>31</v>
      </c>
      <c r="E111" s="10" t="s">
        <v>32</v>
      </c>
      <c r="F111" s="10" t="s">
        <v>33</v>
      </c>
      <c r="G111" s="10" t="s">
        <v>34</v>
      </c>
      <c r="H111" s="10" t="s">
        <v>35</v>
      </c>
      <c r="I111" s="10" t="s">
        <v>36</v>
      </c>
      <c r="M111" s="10"/>
      <c r="N111" s="10" t="s">
        <v>30</v>
      </c>
      <c r="O111" s="10" t="s">
        <v>19</v>
      </c>
      <c r="P111" s="10" t="s">
        <v>31</v>
      </c>
      <c r="Q111" s="10" t="s">
        <v>32</v>
      </c>
      <c r="R111" s="10" t="s">
        <v>33</v>
      </c>
      <c r="S111" s="10" t="s">
        <v>34</v>
      </c>
      <c r="T111" s="10" t="s">
        <v>35</v>
      </c>
      <c r="U111" s="10" t="s">
        <v>36</v>
      </c>
    </row>
    <row r="112" spans="1:29" x14ac:dyDescent="0.35">
      <c r="A112" s="8" t="s">
        <v>37</v>
      </c>
      <c r="B112" s="8">
        <v>87798.746666666688</v>
      </c>
      <c r="C112" s="8">
        <v>8259.3111839851863</v>
      </c>
      <c r="D112" s="8">
        <v>10.630274693718837</v>
      </c>
      <c r="E112" s="8">
        <v>6.0776354312974152E-13</v>
      </c>
      <c r="F112" s="8">
        <v>71078.64530787422</v>
      </c>
      <c r="G112" s="8">
        <v>104518.84802545916</v>
      </c>
      <c r="H112" s="8">
        <v>71078.64530787422</v>
      </c>
      <c r="I112" s="8">
        <v>104518.84802545916</v>
      </c>
      <c r="M112" s="8" t="s">
        <v>37</v>
      </c>
      <c r="N112" s="8">
        <v>369728.9466666666</v>
      </c>
      <c r="O112" s="8">
        <v>57738.765103054429</v>
      </c>
      <c r="P112" s="8">
        <v>6.4034785989405867</v>
      </c>
      <c r="Q112" s="8">
        <v>1.5941864153917371E-7</v>
      </c>
      <c r="R112" s="8">
        <v>252842.92756055907</v>
      </c>
      <c r="S112" s="8">
        <v>486614.96577277413</v>
      </c>
      <c r="T112" s="8">
        <v>252842.92756055907</v>
      </c>
      <c r="U112" s="8">
        <v>486614.96577277413</v>
      </c>
    </row>
    <row r="113" spans="1:21" x14ac:dyDescent="0.35">
      <c r="A113" s="8" t="s">
        <v>4</v>
      </c>
      <c r="B113" s="8">
        <v>1173.1660606060605</v>
      </c>
      <c r="C113" s="8">
        <v>244.19165427108541</v>
      </c>
      <c r="D113" s="8">
        <v>4.8042840125227588</v>
      </c>
      <c r="E113" s="8">
        <v>2.4421503691572777E-5</v>
      </c>
      <c r="F113" s="8">
        <v>678.82590082366562</v>
      </c>
      <c r="G113" s="8">
        <v>1667.5062203884554</v>
      </c>
      <c r="H113" s="8">
        <v>678.82590082366562</v>
      </c>
      <c r="I113" s="8">
        <v>1667.5062203884554</v>
      </c>
      <c r="M113" s="8" t="s">
        <v>4</v>
      </c>
      <c r="N113" s="8">
        <v>10261.784242424243</v>
      </c>
      <c r="O113" s="8">
        <v>1707.0823767268978</v>
      </c>
      <c r="P113" s="8">
        <v>6.0112999714166353</v>
      </c>
      <c r="Q113" s="8">
        <v>5.4931348933944357E-7</v>
      </c>
      <c r="R113" s="8">
        <v>6805.9766416613347</v>
      </c>
      <c r="S113" s="8">
        <v>13717.591843187151</v>
      </c>
      <c r="T113" s="8">
        <v>6805.9766416613347</v>
      </c>
      <c r="U113" s="8">
        <v>13717.591843187151</v>
      </c>
    </row>
    <row r="114" spans="1:21" x14ac:dyDescent="0.35">
      <c r="A114" s="8" t="s">
        <v>5</v>
      </c>
      <c r="B114" s="8">
        <v>3050.8569696969817</v>
      </c>
      <c r="C114" s="8">
        <v>8671.3828322669397</v>
      </c>
      <c r="D114" s="8">
        <v>0.351830501398749</v>
      </c>
      <c r="E114" s="8">
        <v>0.72690900453077312</v>
      </c>
      <c r="F114" s="8">
        <v>-14503.43982899066</v>
      </c>
      <c r="G114" s="8">
        <v>20605.153768384625</v>
      </c>
      <c r="H114" s="8">
        <v>-14503.43982899066</v>
      </c>
      <c r="I114" s="8">
        <v>20605.153768384625</v>
      </c>
      <c r="M114" s="8" t="s">
        <v>5</v>
      </c>
      <c r="N114" s="8">
        <v>-126052.59757575757</v>
      </c>
      <c r="O114" s="8">
        <v>60619.454252036048</v>
      </c>
      <c r="P114" s="8">
        <v>-2.0794083208283549</v>
      </c>
      <c r="Q114" s="8">
        <v>4.4378725506644907E-2</v>
      </c>
      <c r="R114" s="8">
        <v>-248770.26698310801</v>
      </c>
      <c r="S114" s="8">
        <v>-3334.9281684071175</v>
      </c>
      <c r="T114" s="8">
        <v>-248770.26698310801</v>
      </c>
      <c r="U114" s="8">
        <v>-3334.9281684071175</v>
      </c>
    </row>
    <row r="115" spans="1:21" x14ac:dyDescent="0.35">
      <c r="A115" s="8" t="s">
        <v>6</v>
      </c>
      <c r="B115" s="8">
        <v>-20005.218181818178</v>
      </c>
      <c r="C115" s="8">
        <v>8667.9438542089156</v>
      </c>
      <c r="D115" s="8">
        <v>-2.3079542874639403</v>
      </c>
      <c r="E115" s="8">
        <v>2.6540261933699207E-2</v>
      </c>
      <c r="F115" s="8">
        <v>-37552.55313339534</v>
      </c>
      <c r="G115" s="8">
        <v>-2457.8832302410192</v>
      </c>
      <c r="H115" s="8">
        <v>-37552.55313339534</v>
      </c>
      <c r="I115" s="8">
        <v>-2457.8832302410192</v>
      </c>
      <c r="M115" s="8" t="s">
        <v>6</v>
      </c>
      <c r="N115" s="8">
        <v>-151563.20000000001</v>
      </c>
      <c r="O115" s="8">
        <v>60595.413222237861</v>
      </c>
      <c r="P115" s="8">
        <v>-2.5012322210615432</v>
      </c>
      <c r="Q115" s="8">
        <v>1.6803398959368731E-2</v>
      </c>
      <c r="R115" s="8">
        <v>-274232.20088693255</v>
      </c>
      <c r="S115" s="8">
        <v>-28894.199113067443</v>
      </c>
      <c r="T115" s="8">
        <v>-274232.20088693255</v>
      </c>
      <c r="U115" s="8">
        <v>-28894.199113067443</v>
      </c>
    </row>
    <row r="116" spans="1:21" ht="15" thickBot="1" x14ac:dyDescent="0.4">
      <c r="A116" s="9" t="s">
        <v>7</v>
      </c>
      <c r="B116" s="9">
        <v>5570.1612121212238</v>
      </c>
      <c r="C116" s="9">
        <v>8671.382832266936</v>
      </c>
      <c r="D116" s="9">
        <v>0.64236135341576561</v>
      </c>
      <c r="E116" s="9">
        <v>0.5244953967741538</v>
      </c>
      <c r="F116" s="9">
        <v>-11984.135586566412</v>
      </c>
      <c r="G116" s="9">
        <v>23124.458010808859</v>
      </c>
      <c r="H116" s="9">
        <v>-11984.135586566412</v>
      </c>
      <c r="I116" s="9">
        <v>23124.458010808859</v>
      </c>
      <c r="M116" s="9" t="s">
        <v>7</v>
      </c>
      <c r="N116" s="9">
        <v>-122262.8024242424</v>
      </c>
      <c r="O116" s="9">
        <v>60619.454252036034</v>
      </c>
      <c r="P116" s="9">
        <v>-2.0168905169603359</v>
      </c>
      <c r="Q116" s="9">
        <v>5.0812940844927296E-2</v>
      </c>
      <c r="R116" s="9">
        <v>-244980.47183159282</v>
      </c>
      <c r="S116" s="9">
        <v>454.86698310801876</v>
      </c>
      <c r="T116" s="9">
        <v>-244980.47183159282</v>
      </c>
      <c r="U116" s="9">
        <v>454.86698310801876</v>
      </c>
    </row>
    <row r="118" spans="1:21" x14ac:dyDescent="0.35">
      <c r="A118" t="s">
        <v>14</v>
      </c>
      <c r="M118" t="s">
        <v>14</v>
      </c>
    </row>
    <row r="119" spans="1:21" ht="15" thickBot="1" x14ac:dyDescent="0.4"/>
    <row r="120" spans="1:21" x14ac:dyDescent="0.35">
      <c r="A120" s="7" t="s">
        <v>15</v>
      </c>
      <c r="B120" s="7"/>
      <c r="M120" s="7" t="s">
        <v>15</v>
      </c>
      <c r="N120" s="7"/>
    </row>
    <row r="121" spans="1:21" x14ac:dyDescent="0.35">
      <c r="A121" s="8" t="s">
        <v>16</v>
      </c>
      <c r="B121" s="8">
        <v>0.90948540342385353</v>
      </c>
      <c r="M121" s="8" t="s">
        <v>16</v>
      </c>
      <c r="N121" s="8">
        <v>0.85026728877525104</v>
      </c>
    </row>
    <row r="122" spans="1:21" x14ac:dyDescent="0.35">
      <c r="A122" s="8" t="s">
        <v>17</v>
      </c>
      <c r="B122" s="8">
        <v>0.82716369904104958</v>
      </c>
      <c r="M122" s="8" t="s">
        <v>17</v>
      </c>
      <c r="N122" s="8">
        <v>0.72295446236121608</v>
      </c>
    </row>
    <row r="123" spans="1:21" x14ac:dyDescent="0.35">
      <c r="A123" s="8" t="s">
        <v>18</v>
      </c>
      <c r="B123" s="8">
        <v>0.80897040420326538</v>
      </c>
      <c r="M123" s="8" t="s">
        <v>18</v>
      </c>
      <c r="N123" s="8">
        <v>0.69379177418871252</v>
      </c>
    </row>
    <row r="124" spans="1:21" x14ac:dyDescent="0.35">
      <c r="A124" s="8" t="s">
        <v>19</v>
      </c>
      <c r="B124" s="8">
        <v>86.046030483930338</v>
      </c>
      <c r="M124" s="8" t="s">
        <v>19</v>
      </c>
      <c r="N124" s="8">
        <v>101.22255833454058</v>
      </c>
    </row>
    <row r="125" spans="1:21" ht="15" thickBot="1" x14ac:dyDescent="0.4">
      <c r="A125" s="9" t="s">
        <v>20</v>
      </c>
      <c r="B125" s="9">
        <v>43</v>
      </c>
      <c r="M125" s="9" t="s">
        <v>20</v>
      </c>
      <c r="N125" s="9">
        <v>43</v>
      </c>
    </row>
    <row r="127" spans="1:21" ht="15" thickBot="1" x14ac:dyDescent="0.4">
      <c r="A127" t="s">
        <v>21</v>
      </c>
      <c r="M127" t="s">
        <v>21</v>
      </c>
    </row>
    <row r="128" spans="1:21" x14ac:dyDescent="0.35">
      <c r="A128" s="10"/>
      <c r="B128" s="10" t="s">
        <v>22</v>
      </c>
      <c r="C128" s="10" t="s">
        <v>23</v>
      </c>
      <c r="D128" s="10" t="s">
        <v>24</v>
      </c>
      <c r="E128" s="10" t="s">
        <v>25</v>
      </c>
      <c r="F128" s="10" t="s">
        <v>26</v>
      </c>
      <c r="M128" s="10"/>
      <c r="N128" s="10" t="s">
        <v>22</v>
      </c>
      <c r="O128" s="10" t="s">
        <v>23</v>
      </c>
      <c r="P128" s="10" t="s">
        <v>24</v>
      </c>
      <c r="Q128" s="10" t="s">
        <v>25</v>
      </c>
      <c r="R128" s="10" t="s">
        <v>26</v>
      </c>
    </row>
    <row r="129" spans="1:21" x14ac:dyDescent="0.35">
      <c r="A129" s="8" t="s">
        <v>27</v>
      </c>
      <c r="B129" s="8">
        <v>4</v>
      </c>
      <c r="C129" s="8">
        <v>1346485.8084284717</v>
      </c>
      <c r="D129" s="8">
        <v>336621.45210711792</v>
      </c>
      <c r="E129" s="8">
        <v>45.465305015734515</v>
      </c>
      <c r="F129" s="8">
        <v>5.4726733141203015E-14</v>
      </c>
      <c r="M129" s="8" t="s">
        <v>27</v>
      </c>
      <c r="N129" s="8">
        <v>4</v>
      </c>
      <c r="O129" s="8">
        <v>1016010.0390697676</v>
      </c>
      <c r="P129" s="8">
        <v>254002.50976744189</v>
      </c>
      <c r="Q129" s="8">
        <v>24.790391684222833</v>
      </c>
      <c r="R129" s="8">
        <v>3.7744668335475952E-10</v>
      </c>
    </row>
    <row r="130" spans="1:21" x14ac:dyDescent="0.35">
      <c r="A130" s="8" t="s">
        <v>28</v>
      </c>
      <c r="B130" s="8">
        <v>38</v>
      </c>
      <c r="C130" s="8">
        <v>281348.93575757585</v>
      </c>
      <c r="D130" s="8">
        <v>7403.9193620414699</v>
      </c>
      <c r="E130" s="8"/>
      <c r="F130" s="8"/>
      <c r="M130" s="8" t="s">
        <v>28</v>
      </c>
      <c r="N130" s="8">
        <v>38</v>
      </c>
      <c r="O130" s="8">
        <v>389348.23999999982</v>
      </c>
      <c r="P130" s="8">
        <v>10246.006315789469</v>
      </c>
      <c r="Q130" s="8"/>
      <c r="R130" s="8"/>
    </row>
    <row r="131" spans="1:21" ht="15" thickBot="1" x14ac:dyDescent="0.4">
      <c r="A131" s="9" t="s">
        <v>29</v>
      </c>
      <c r="B131" s="9">
        <v>42</v>
      </c>
      <c r="C131" s="9">
        <v>1627834.7441860475</v>
      </c>
      <c r="D131" s="9"/>
      <c r="E131" s="9"/>
      <c r="F131" s="9"/>
      <c r="M131" s="9" t="s">
        <v>29</v>
      </c>
      <c r="N131" s="9">
        <v>42</v>
      </c>
      <c r="O131" s="9">
        <v>1405358.2790697673</v>
      </c>
      <c r="P131" s="9"/>
      <c r="Q131" s="9"/>
      <c r="R131" s="9"/>
    </row>
    <row r="132" spans="1:21" ht="15" thickBot="1" x14ac:dyDescent="0.4"/>
    <row r="133" spans="1:21" x14ac:dyDescent="0.35">
      <c r="A133" s="10"/>
      <c r="B133" s="10" t="s">
        <v>30</v>
      </c>
      <c r="C133" s="10" t="s">
        <v>19</v>
      </c>
      <c r="D133" s="10" t="s">
        <v>31</v>
      </c>
      <c r="E133" s="10" t="s">
        <v>32</v>
      </c>
      <c r="F133" s="10" t="s">
        <v>33</v>
      </c>
      <c r="G133" s="10" t="s">
        <v>34</v>
      </c>
      <c r="H133" s="10" t="s">
        <v>35</v>
      </c>
      <c r="I133" s="10" t="s">
        <v>36</v>
      </c>
      <c r="M133" s="10"/>
      <c r="N133" s="10" t="s">
        <v>30</v>
      </c>
      <c r="O133" s="10" t="s">
        <v>19</v>
      </c>
      <c r="P133" s="10" t="s">
        <v>31</v>
      </c>
      <c r="Q133" s="10" t="s">
        <v>32</v>
      </c>
      <c r="R133" s="10" t="s">
        <v>33</v>
      </c>
      <c r="S133" s="10" t="s">
        <v>34</v>
      </c>
      <c r="T133" s="10" t="s">
        <v>35</v>
      </c>
      <c r="U133" s="10" t="s">
        <v>36</v>
      </c>
    </row>
    <row r="134" spans="1:21" x14ac:dyDescent="0.35">
      <c r="A134" s="8" t="s">
        <v>37</v>
      </c>
      <c r="B134" s="8">
        <v>1631.7066666666667</v>
      </c>
      <c r="C134" s="8">
        <v>35.823819209484832</v>
      </c>
      <c r="D134" s="8">
        <v>45.548093494025082</v>
      </c>
      <c r="E134" s="8">
        <v>9.0611154757684406E-35</v>
      </c>
      <c r="F134" s="8">
        <v>1559.185136129948</v>
      </c>
      <c r="G134" s="8">
        <v>1704.2281972033854</v>
      </c>
      <c r="H134" s="8">
        <v>1559.185136129948</v>
      </c>
      <c r="I134" s="8">
        <v>1704.2281972033854</v>
      </c>
      <c r="M134" s="8" t="s">
        <v>37</v>
      </c>
      <c r="N134" s="8">
        <v>1417.32</v>
      </c>
      <c r="O134" s="8">
        <v>42.142311612798053</v>
      </c>
      <c r="P134" s="8">
        <v>33.63175738963448</v>
      </c>
      <c r="Q134" s="8">
        <v>6.9621607157496681E-30</v>
      </c>
      <c r="R134" s="8">
        <v>1332.0073503172919</v>
      </c>
      <c r="S134" s="8">
        <v>1502.632649682708</v>
      </c>
      <c r="T134" s="8">
        <v>1332.0073503172919</v>
      </c>
      <c r="U134" s="8">
        <v>1502.632649682708</v>
      </c>
    </row>
    <row r="135" spans="1:21" x14ac:dyDescent="0.35">
      <c r="A135" s="8" t="s">
        <v>4</v>
      </c>
      <c r="B135" s="8">
        <v>14.213333333333335</v>
      </c>
      <c r="C135" s="8">
        <v>1.0591534185120102</v>
      </c>
      <c r="D135" s="8">
        <v>13.419522691341022</v>
      </c>
      <c r="E135" s="8">
        <v>5.3771754794326729E-16</v>
      </c>
      <c r="F135" s="8">
        <v>12.069189334210208</v>
      </c>
      <c r="G135" s="8">
        <v>16.357477332456462</v>
      </c>
      <c r="H135" s="8">
        <v>12.069189334210208</v>
      </c>
      <c r="I135" s="8">
        <v>16.357477332456462</v>
      </c>
      <c r="M135" s="8" t="s">
        <v>4</v>
      </c>
      <c r="N135" s="8">
        <v>12.349090909090902</v>
      </c>
      <c r="O135" s="8">
        <v>1.2459635626141081</v>
      </c>
      <c r="P135" s="8">
        <v>9.9112777288460592</v>
      </c>
      <c r="Q135" s="8">
        <v>4.3711316310667752E-12</v>
      </c>
      <c r="R135" s="8">
        <v>9.8267695444879344</v>
      </c>
      <c r="S135" s="8">
        <v>14.871412273693871</v>
      </c>
      <c r="T135" s="8">
        <v>9.8267695444879344</v>
      </c>
      <c r="U135" s="8">
        <v>14.871412273693871</v>
      </c>
    </row>
    <row r="136" spans="1:21" x14ac:dyDescent="0.35">
      <c r="A136" s="8" t="s">
        <v>5</v>
      </c>
      <c r="B136" s="8">
        <v>44.449696969696888</v>
      </c>
      <c r="C136" s="8">
        <v>37.611132933421445</v>
      </c>
      <c r="D136" s="8">
        <v>1.1818228674042057</v>
      </c>
      <c r="E136" s="8">
        <v>0.2446191264741904</v>
      </c>
      <c r="F136" s="8">
        <v>-31.690061038838792</v>
      </c>
      <c r="G136" s="8">
        <v>120.58945497823257</v>
      </c>
      <c r="H136" s="8">
        <v>-31.690061038838792</v>
      </c>
      <c r="I136" s="8">
        <v>120.58945497823257</v>
      </c>
      <c r="M136" s="8" t="s">
        <v>5</v>
      </c>
      <c r="N136" s="8">
        <v>18.803636363636532</v>
      </c>
      <c r="O136" s="8">
        <v>44.244866102131375</v>
      </c>
      <c r="P136" s="8">
        <v>0.42499024226294851</v>
      </c>
      <c r="Q136" s="8">
        <v>0.67324074995385186</v>
      </c>
      <c r="R136" s="8">
        <v>-70.76541235658479</v>
      </c>
      <c r="S136" s="8">
        <v>108.37268508385785</v>
      </c>
      <c r="T136" s="8">
        <v>-70.76541235658479</v>
      </c>
      <c r="U136" s="8">
        <v>108.37268508385785</v>
      </c>
    </row>
    <row r="137" spans="1:21" x14ac:dyDescent="0.35">
      <c r="A137" s="8" t="s">
        <v>6</v>
      </c>
      <c r="B137" s="8">
        <v>43.054545454545476</v>
      </c>
      <c r="C137" s="8">
        <v>37.596216758758494</v>
      </c>
      <c r="D137" s="8">
        <v>1.1451829244099514</v>
      </c>
      <c r="E137" s="8">
        <v>0.25929489910992265</v>
      </c>
      <c r="F137" s="8">
        <v>-33.055016337054624</v>
      </c>
      <c r="G137" s="8">
        <v>119.16410724614558</v>
      </c>
      <c r="H137" s="8">
        <v>-33.055016337054624</v>
      </c>
      <c r="I137" s="8">
        <v>119.16410724614558</v>
      </c>
      <c r="M137" s="8" t="s">
        <v>6</v>
      </c>
      <c r="N137" s="8">
        <v>10.909090909090967</v>
      </c>
      <c r="O137" s="8">
        <v>44.227319059560593</v>
      </c>
      <c r="P137" s="8">
        <v>0.24665955660572095</v>
      </c>
      <c r="Q137" s="8">
        <v>0.80649938305579516</v>
      </c>
      <c r="R137" s="8">
        <v>-78.624435680556147</v>
      </c>
      <c r="S137" s="8">
        <v>100.44261749873807</v>
      </c>
      <c r="T137" s="8">
        <v>-78.624435680556147</v>
      </c>
      <c r="U137" s="8">
        <v>100.44261749873807</v>
      </c>
    </row>
    <row r="138" spans="1:21" ht="15" thickBot="1" x14ac:dyDescent="0.4">
      <c r="A138" s="9" t="s">
        <v>7</v>
      </c>
      <c r="B138" s="9">
        <v>30.204848484848462</v>
      </c>
      <c r="C138" s="9">
        <v>37.611132933421437</v>
      </c>
      <c r="D138" s="9">
        <v>0.80308265476385809</v>
      </c>
      <c r="E138" s="9">
        <v>0.42692175684408673</v>
      </c>
      <c r="F138" s="9">
        <v>-45.934909523687203</v>
      </c>
      <c r="G138" s="9">
        <v>106.34460649338413</v>
      </c>
      <c r="H138" s="9">
        <v>-45.934909523687203</v>
      </c>
      <c r="I138" s="9">
        <v>106.34460649338413</v>
      </c>
      <c r="M138" s="9" t="s">
        <v>7</v>
      </c>
      <c r="N138" s="9">
        <v>26.560000000000048</v>
      </c>
      <c r="O138" s="9">
        <v>44.244866102131361</v>
      </c>
      <c r="P138" s="9">
        <v>0.60029563517473505</v>
      </c>
      <c r="Q138" s="9">
        <v>0.55187271681951366</v>
      </c>
      <c r="R138" s="9">
        <v>-63.009048720221244</v>
      </c>
      <c r="S138" s="9">
        <v>116.12904872022133</v>
      </c>
      <c r="T138" s="9">
        <v>-63.009048720221244</v>
      </c>
      <c r="U138" s="9">
        <v>116.12904872022133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I7" workbookViewId="0">
      <selection activeCell="K7" activeCellId="1" sqref="F7:F50 K7:L50"/>
    </sheetView>
  </sheetViews>
  <sheetFormatPr defaultRowHeight="14.5" x14ac:dyDescent="0.35"/>
  <cols>
    <col min="7" max="7" width="10" customWidth="1"/>
    <col min="13" max="13" width="10.453125" customWidth="1"/>
  </cols>
  <sheetData>
    <row r="1" spans="1:13" x14ac:dyDescent="0.35">
      <c r="A1" t="s">
        <v>0</v>
      </c>
    </row>
    <row r="2" spans="1:13" x14ac:dyDescent="0.35">
      <c r="A2" t="s">
        <v>39</v>
      </c>
    </row>
    <row r="7" spans="1:13" ht="58" x14ac:dyDescent="0.35">
      <c r="A7" t="s">
        <v>40</v>
      </c>
      <c r="C7" t="s">
        <v>41</v>
      </c>
      <c r="D7" t="s">
        <v>1</v>
      </c>
      <c r="E7" t="s">
        <v>2</v>
      </c>
      <c r="F7" t="s">
        <v>42</v>
      </c>
      <c r="G7" s="12" t="s">
        <v>43</v>
      </c>
      <c r="H7" s="12" t="s">
        <v>44</v>
      </c>
      <c r="I7" s="12" t="s">
        <v>11</v>
      </c>
      <c r="J7" s="12" t="s">
        <v>45</v>
      </c>
      <c r="K7" s="12" t="s">
        <v>46</v>
      </c>
      <c r="L7" s="12" t="s">
        <v>47</v>
      </c>
      <c r="M7" s="12" t="s">
        <v>48</v>
      </c>
    </row>
    <row r="8" spans="1:13" x14ac:dyDescent="0.35">
      <c r="A8">
        <v>2006</v>
      </c>
      <c r="B8">
        <v>1</v>
      </c>
      <c r="C8">
        <f>F8+E8-D8</f>
        <v>4084085</v>
      </c>
      <c r="D8">
        <v>412632</v>
      </c>
      <c r="E8">
        <v>382404</v>
      </c>
      <c r="F8">
        <v>4114313</v>
      </c>
      <c r="G8">
        <v>1608</v>
      </c>
      <c r="H8">
        <v>1378</v>
      </c>
      <c r="I8">
        <f>G8-H8</f>
        <v>230</v>
      </c>
      <c r="J8">
        <f>E8/H8</f>
        <v>277.50653120464443</v>
      </c>
      <c r="K8">
        <f>I8*J8</f>
        <v>63826.502177068221</v>
      </c>
      <c r="L8" s="6">
        <f>F8-K8</f>
        <v>4050486.497822932</v>
      </c>
      <c r="M8" s="13">
        <f>I8/G8</f>
        <v>0.14303482587064675</v>
      </c>
    </row>
    <row r="9" spans="1:13" x14ac:dyDescent="0.35">
      <c r="B9">
        <v>2</v>
      </c>
      <c r="C9">
        <f>F8</f>
        <v>4114313</v>
      </c>
      <c r="D9">
        <v>411934</v>
      </c>
      <c r="E9">
        <v>348224</v>
      </c>
      <c r="F9">
        <v>4178023</v>
      </c>
      <c r="G9">
        <v>1610</v>
      </c>
      <c r="H9">
        <v>1361</v>
      </c>
      <c r="I9">
        <f t="shared" ref="I9:I50" si="0">G9-H9</f>
        <v>249</v>
      </c>
      <c r="J9">
        <f t="shared" ref="J9:J50" si="1">E9/H9</f>
        <v>255.8589272593681</v>
      </c>
      <c r="K9">
        <f t="shared" ref="K9:K50" si="2">I9*J9</f>
        <v>63708.872887582656</v>
      </c>
      <c r="L9" s="6">
        <f>L8+D9-E9-K9</f>
        <v>4050487.6249353494</v>
      </c>
      <c r="M9" s="13">
        <f t="shared" ref="M9:M50" si="3">I9/G9</f>
        <v>0.15465838509316771</v>
      </c>
    </row>
    <row r="10" spans="1:13" x14ac:dyDescent="0.35">
      <c r="B10">
        <v>3</v>
      </c>
      <c r="C10">
        <f t="shared" ref="C10:C50" si="4">F9</f>
        <v>4178023</v>
      </c>
      <c r="D10">
        <v>427725</v>
      </c>
      <c r="E10">
        <v>445622</v>
      </c>
      <c r="F10">
        <v>4160126</v>
      </c>
      <c r="G10">
        <v>1611</v>
      </c>
      <c r="H10">
        <v>1395</v>
      </c>
      <c r="I10">
        <f t="shared" si="0"/>
        <v>216</v>
      </c>
      <c r="J10">
        <f t="shared" si="1"/>
        <v>319.44229390681005</v>
      </c>
      <c r="K10">
        <f t="shared" si="2"/>
        <v>68999.535483870975</v>
      </c>
      <c r="L10" s="6">
        <f t="shared" ref="L10:L50" si="5">L9+D10-E10-K10</f>
        <v>3963591.0894514783</v>
      </c>
      <c r="M10" s="13">
        <f t="shared" si="3"/>
        <v>0.13407821229050279</v>
      </c>
    </row>
    <row r="11" spans="1:13" x14ac:dyDescent="0.35">
      <c r="B11">
        <v>4</v>
      </c>
      <c r="C11">
        <f t="shared" si="4"/>
        <v>4160126</v>
      </c>
      <c r="D11">
        <v>426417</v>
      </c>
      <c r="E11">
        <v>438524</v>
      </c>
      <c r="F11">
        <v>4148019</v>
      </c>
      <c r="G11">
        <v>1600</v>
      </c>
      <c r="H11">
        <v>1326</v>
      </c>
      <c r="I11">
        <f t="shared" si="0"/>
        <v>274</v>
      </c>
      <c r="J11">
        <f t="shared" si="1"/>
        <v>330.71191553544497</v>
      </c>
      <c r="K11">
        <f t="shared" si="2"/>
        <v>90615.064856711921</v>
      </c>
      <c r="L11" s="6">
        <f t="shared" si="5"/>
        <v>3860869.024594767</v>
      </c>
      <c r="M11" s="13">
        <f t="shared" si="3"/>
        <v>0.17125000000000001</v>
      </c>
    </row>
    <row r="12" spans="1:13" x14ac:dyDescent="0.35">
      <c r="A12">
        <v>2007</v>
      </c>
      <c r="B12">
        <v>1</v>
      </c>
      <c r="C12">
        <f t="shared" si="4"/>
        <v>4148019</v>
      </c>
      <c r="D12">
        <v>426980</v>
      </c>
      <c r="E12">
        <v>508848</v>
      </c>
      <c r="F12">
        <v>4066151</v>
      </c>
      <c r="G12">
        <v>1600</v>
      </c>
      <c r="H12">
        <v>1406</v>
      </c>
      <c r="I12">
        <f t="shared" si="0"/>
        <v>194</v>
      </c>
      <c r="J12">
        <f t="shared" si="1"/>
        <v>361.91180654338547</v>
      </c>
      <c r="K12">
        <f t="shared" si="2"/>
        <v>70210.890469416787</v>
      </c>
      <c r="L12" s="6">
        <f t="shared" si="5"/>
        <v>3708790.13412535</v>
      </c>
      <c r="M12" s="13">
        <f t="shared" si="3"/>
        <v>0.12125</v>
      </c>
    </row>
    <row r="13" spans="1:13" x14ac:dyDescent="0.35">
      <c r="B13">
        <v>2</v>
      </c>
      <c r="C13">
        <f t="shared" si="4"/>
        <v>4066151</v>
      </c>
      <c r="D13">
        <v>384257</v>
      </c>
      <c r="E13">
        <v>392491</v>
      </c>
      <c r="F13">
        <v>4057917</v>
      </c>
      <c r="G13">
        <v>1711</v>
      </c>
      <c r="H13">
        <v>1537</v>
      </c>
      <c r="I13">
        <f t="shared" si="0"/>
        <v>174</v>
      </c>
      <c r="J13">
        <f t="shared" si="1"/>
        <v>255.36174365647366</v>
      </c>
      <c r="K13">
        <f t="shared" si="2"/>
        <v>44432.943396226416</v>
      </c>
      <c r="L13" s="6">
        <f t="shared" si="5"/>
        <v>3656123.1907291235</v>
      </c>
      <c r="M13" s="13">
        <f t="shared" si="3"/>
        <v>0.10169491525423729</v>
      </c>
    </row>
    <row r="14" spans="1:13" x14ac:dyDescent="0.35">
      <c r="B14">
        <v>3</v>
      </c>
      <c r="C14">
        <f t="shared" si="4"/>
        <v>4057917</v>
      </c>
      <c r="D14">
        <v>445402</v>
      </c>
      <c r="E14">
        <v>471125</v>
      </c>
      <c r="F14">
        <v>4032194</v>
      </c>
      <c r="G14">
        <v>1711</v>
      </c>
      <c r="H14">
        <v>1518</v>
      </c>
      <c r="I14">
        <f t="shared" si="0"/>
        <v>193</v>
      </c>
      <c r="J14">
        <f t="shared" si="1"/>
        <v>310.35902503293806</v>
      </c>
      <c r="K14">
        <f t="shared" si="2"/>
        <v>59899.291831357048</v>
      </c>
      <c r="L14" s="6">
        <f t="shared" si="5"/>
        <v>3570500.8988977666</v>
      </c>
      <c r="M14" s="13">
        <f t="shared" si="3"/>
        <v>0.11279953243717125</v>
      </c>
    </row>
    <row r="15" spans="1:13" x14ac:dyDescent="0.35">
      <c r="B15">
        <v>4</v>
      </c>
      <c r="C15">
        <f t="shared" si="4"/>
        <v>4032194</v>
      </c>
      <c r="D15">
        <v>395387</v>
      </c>
      <c r="E15">
        <v>381799</v>
      </c>
      <c r="F15">
        <v>4045782</v>
      </c>
      <c r="G15">
        <v>1715</v>
      </c>
      <c r="H15">
        <v>1509</v>
      </c>
      <c r="I15">
        <f t="shared" si="0"/>
        <v>206</v>
      </c>
      <c r="J15">
        <f t="shared" si="1"/>
        <v>253.01457919151756</v>
      </c>
      <c r="K15">
        <f t="shared" si="2"/>
        <v>52121.003313452617</v>
      </c>
      <c r="L15" s="6">
        <f t="shared" si="5"/>
        <v>3531967.8955843141</v>
      </c>
      <c r="M15" s="13">
        <f t="shared" si="3"/>
        <v>0.12011661807580175</v>
      </c>
    </row>
    <row r="16" spans="1:13" x14ac:dyDescent="0.35">
      <c r="A16">
        <v>2008</v>
      </c>
      <c r="B16">
        <v>1</v>
      </c>
      <c r="C16">
        <f t="shared" si="4"/>
        <v>4045782</v>
      </c>
      <c r="D16">
        <v>436969</v>
      </c>
      <c r="E16">
        <v>436735</v>
      </c>
      <c r="F16">
        <v>4046016</v>
      </c>
      <c r="G16">
        <v>1897</v>
      </c>
      <c r="H16">
        <v>1521</v>
      </c>
      <c r="I16">
        <f t="shared" si="0"/>
        <v>376</v>
      </c>
      <c r="J16">
        <f t="shared" si="1"/>
        <v>287.13675213675214</v>
      </c>
      <c r="K16">
        <f t="shared" si="2"/>
        <v>107963.4188034188</v>
      </c>
      <c r="L16" s="6">
        <f t="shared" si="5"/>
        <v>3424238.4767808951</v>
      </c>
      <c r="M16" s="13">
        <f t="shared" si="3"/>
        <v>0.1982076963626779</v>
      </c>
    </row>
    <row r="17" spans="1:13" x14ac:dyDescent="0.35">
      <c r="B17">
        <v>2</v>
      </c>
      <c r="C17">
        <f t="shared" si="4"/>
        <v>4046016</v>
      </c>
      <c r="D17">
        <v>481370</v>
      </c>
      <c r="E17">
        <v>443400</v>
      </c>
      <c r="F17">
        <v>4083986</v>
      </c>
      <c r="G17">
        <v>1897</v>
      </c>
      <c r="H17">
        <v>1506</v>
      </c>
      <c r="I17">
        <f t="shared" si="0"/>
        <v>391</v>
      </c>
      <c r="J17">
        <f t="shared" si="1"/>
        <v>294.42231075697214</v>
      </c>
      <c r="K17">
        <f t="shared" si="2"/>
        <v>115119.12350597611</v>
      </c>
      <c r="L17" s="6">
        <f t="shared" si="5"/>
        <v>3347089.3532749191</v>
      </c>
      <c r="M17" s="13">
        <f t="shared" si="3"/>
        <v>0.20611491829204007</v>
      </c>
    </row>
    <row r="18" spans="1:13" x14ac:dyDescent="0.35">
      <c r="B18">
        <v>3</v>
      </c>
      <c r="C18">
        <f t="shared" si="4"/>
        <v>4083986</v>
      </c>
      <c r="D18">
        <v>517793</v>
      </c>
      <c r="E18">
        <v>491723</v>
      </c>
      <c r="F18">
        <v>4110056</v>
      </c>
      <c r="G18">
        <v>1898</v>
      </c>
      <c r="H18">
        <v>1520</v>
      </c>
      <c r="I18">
        <f t="shared" si="0"/>
        <v>378</v>
      </c>
      <c r="J18">
        <f t="shared" si="1"/>
        <v>323.50197368421055</v>
      </c>
      <c r="K18">
        <f t="shared" si="2"/>
        <v>122283.74605263158</v>
      </c>
      <c r="L18" s="6">
        <f t="shared" si="5"/>
        <v>3250875.6072222874</v>
      </c>
      <c r="M18" s="13">
        <f t="shared" si="3"/>
        <v>0.19915700737618547</v>
      </c>
    </row>
    <row r="19" spans="1:13" x14ac:dyDescent="0.35">
      <c r="B19">
        <v>4</v>
      </c>
      <c r="C19">
        <f t="shared" si="4"/>
        <v>4110056</v>
      </c>
      <c r="D19">
        <v>433644</v>
      </c>
      <c r="E19">
        <v>404934</v>
      </c>
      <c r="F19">
        <v>4138766</v>
      </c>
      <c r="G19">
        <v>1898</v>
      </c>
      <c r="H19">
        <v>1634</v>
      </c>
      <c r="I19">
        <f t="shared" si="0"/>
        <v>264</v>
      </c>
      <c r="J19">
        <f t="shared" si="1"/>
        <v>247.81762545899633</v>
      </c>
      <c r="K19">
        <f t="shared" si="2"/>
        <v>65423.853121175031</v>
      </c>
      <c r="L19" s="6">
        <f t="shared" si="5"/>
        <v>3214161.7541011125</v>
      </c>
      <c r="M19" s="13">
        <f t="shared" si="3"/>
        <v>0.13909378292939936</v>
      </c>
    </row>
    <row r="20" spans="1:13" x14ac:dyDescent="0.35">
      <c r="A20">
        <v>2009</v>
      </c>
      <c r="B20">
        <v>1</v>
      </c>
      <c r="C20">
        <f t="shared" si="4"/>
        <v>4138766</v>
      </c>
      <c r="D20">
        <v>451273</v>
      </c>
      <c r="E20">
        <v>456766</v>
      </c>
      <c r="F20">
        <v>4133273</v>
      </c>
      <c r="G20">
        <v>1898</v>
      </c>
      <c r="H20">
        <v>1639</v>
      </c>
      <c r="I20">
        <f t="shared" si="0"/>
        <v>259</v>
      </c>
      <c r="J20">
        <f t="shared" si="1"/>
        <v>278.68578401464305</v>
      </c>
      <c r="K20">
        <f t="shared" si="2"/>
        <v>72179.618059792556</v>
      </c>
      <c r="L20" s="6">
        <f t="shared" si="5"/>
        <v>3136489.1360413199</v>
      </c>
      <c r="M20" s="13">
        <f t="shared" si="3"/>
        <v>0.13645943097997892</v>
      </c>
    </row>
    <row r="21" spans="1:13" x14ac:dyDescent="0.35">
      <c r="B21">
        <v>2</v>
      </c>
      <c r="C21">
        <f t="shared" si="4"/>
        <v>4133273</v>
      </c>
      <c r="D21">
        <v>454875</v>
      </c>
      <c r="E21">
        <v>387628</v>
      </c>
      <c r="F21">
        <v>4200520</v>
      </c>
      <c r="G21">
        <v>1898</v>
      </c>
      <c r="H21">
        <v>1634</v>
      </c>
      <c r="I21">
        <f t="shared" si="0"/>
        <v>264</v>
      </c>
      <c r="J21">
        <f t="shared" si="1"/>
        <v>237.22643818849448</v>
      </c>
      <c r="K21">
        <f t="shared" si="2"/>
        <v>62627.779681762542</v>
      </c>
      <c r="L21" s="6">
        <f t="shared" si="5"/>
        <v>3141108.3563595572</v>
      </c>
      <c r="M21" s="13">
        <f t="shared" si="3"/>
        <v>0.13909378292939936</v>
      </c>
    </row>
    <row r="22" spans="1:13" x14ac:dyDescent="0.35">
      <c r="B22">
        <v>3</v>
      </c>
      <c r="C22">
        <f t="shared" si="4"/>
        <v>4200520</v>
      </c>
      <c r="D22">
        <v>451247</v>
      </c>
      <c r="E22">
        <v>472561</v>
      </c>
      <c r="F22">
        <v>4179206</v>
      </c>
      <c r="G22">
        <v>1908</v>
      </c>
      <c r="H22">
        <v>1619</v>
      </c>
      <c r="I22">
        <f t="shared" si="0"/>
        <v>289</v>
      </c>
      <c r="J22">
        <f t="shared" si="1"/>
        <v>291.88449660284124</v>
      </c>
      <c r="K22">
        <f t="shared" si="2"/>
        <v>84354.619518221123</v>
      </c>
      <c r="L22" s="6">
        <f t="shared" si="5"/>
        <v>3035439.7368413359</v>
      </c>
      <c r="M22" s="13">
        <f t="shared" si="3"/>
        <v>0.15146750524109015</v>
      </c>
    </row>
    <row r="23" spans="1:13" x14ac:dyDescent="0.35">
      <c r="B23">
        <v>4</v>
      </c>
      <c r="C23">
        <f t="shared" si="4"/>
        <v>4179206</v>
      </c>
      <c r="D23">
        <v>399568</v>
      </c>
      <c r="E23">
        <v>420316</v>
      </c>
      <c r="F23">
        <v>4158458</v>
      </c>
      <c r="G23">
        <v>2053</v>
      </c>
      <c r="H23">
        <v>1703</v>
      </c>
      <c r="I23">
        <f t="shared" si="0"/>
        <v>350</v>
      </c>
      <c r="J23">
        <f t="shared" si="1"/>
        <v>246.80916030534351</v>
      </c>
      <c r="K23">
        <f t="shared" si="2"/>
        <v>86383.206106870231</v>
      </c>
      <c r="L23" s="6">
        <f t="shared" si="5"/>
        <v>2928308.5307344655</v>
      </c>
      <c r="M23" s="13">
        <f t="shared" si="3"/>
        <v>0.17048222113979541</v>
      </c>
    </row>
    <row r="24" spans="1:13" x14ac:dyDescent="0.35">
      <c r="A24">
        <v>2010</v>
      </c>
      <c r="B24">
        <v>1</v>
      </c>
      <c r="C24">
        <f t="shared" si="4"/>
        <v>4158458</v>
      </c>
      <c r="D24">
        <v>583127</v>
      </c>
      <c r="E24">
        <v>568668</v>
      </c>
      <c r="F24">
        <v>4108117</v>
      </c>
      <c r="G24">
        <v>2087</v>
      </c>
      <c r="H24">
        <v>1763</v>
      </c>
      <c r="I24">
        <f t="shared" si="0"/>
        <v>324</v>
      </c>
      <c r="J24">
        <f t="shared" si="1"/>
        <v>322.55700510493477</v>
      </c>
      <c r="K24">
        <f t="shared" si="2"/>
        <v>104508.46965399887</v>
      </c>
      <c r="L24" s="6">
        <f t="shared" si="5"/>
        <v>2838259.0610804665</v>
      </c>
      <c r="M24" s="13">
        <f t="shared" si="3"/>
        <v>0.15524676569238141</v>
      </c>
    </row>
    <row r="25" spans="1:13" x14ac:dyDescent="0.35">
      <c r="B25">
        <v>2</v>
      </c>
      <c r="C25">
        <f t="shared" si="4"/>
        <v>4108117</v>
      </c>
      <c r="D25">
        <v>435191</v>
      </c>
      <c r="E25">
        <v>408207</v>
      </c>
      <c r="F25">
        <v>4135101</v>
      </c>
      <c r="G25">
        <v>2087</v>
      </c>
      <c r="H25">
        <v>1807</v>
      </c>
      <c r="I25">
        <f t="shared" si="0"/>
        <v>280</v>
      </c>
      <c r="J25">
        <f t="shared" si="1"/>
        <v>225.90315439955728</v>
      </c>
      <c r="K25">
        <f t="shared" si="2"/>
        <v>63252.88323187604</v>
      </c>
      <c r="L25" s="6">
        <f t="shared" si="5"/>
        <v>2801990.1778485905</v>
      </c>
      <c r="M25" s="13">
        <f t="shared" si="3"/>
        <v>0.13416387158600862</v>
      </c>
    </row>
    <row r="26" spans="1:13" x14ac:dyDescent="0.35">
      <c r="B26">
        <v>3</v>
      </c>
      <c r="C26">
        <f t="shared" si="4"/>
        <v>4135101</v>
      </c>
      <c r="D26">
        <v>422561</v>
      </c>
      <c r="E26">
        <v>499689</v>
      </c>
      <c r="F26">
        <v>4057973</v>
      </c>
      <c r="G26">
        <v>2087</v>
      </c>
      <c r="H26">
        <v>1853</v>
      </c>
      <c r="I26">
        <f t="shared" si="0"/>
        <v>234</v>
      </c>
      <c r="J26">
        <f t="shared" si="1"/>
        <v>269.6648677819752</v>
      </c>
      <c r="K26">
        <f t="shared" si="2"/>
        <v>63101.5790609822</v>
      </c>
      <c r="L26" s="6">
        <f t="shared" si="5"/>
        <v>2661760.5987876086</v>
      </c>
      <c r="M26" s="13">
        <f t="shared" si="3"/>
        <v>0.11212266411116435</v>
      </c>
    </row>
    <row r="27" spans="1:13" x14ac:dyDescent="0.35">
      <c r="B27">
        <v>4</v>
      </c>
      <c r="C27">
        <f t="shared" si="4"/>
        <v>4057973</v>
      </c>
      <c r="D27">
        <v>762731</v>
      </c>
      <c r="E27">
        <v>916099</v>
      </c>
      <c r="F27">
        <v>3904605</v>
      </c>
      <c r="G27">
        <v>1768</v>
      </c>
      <c r="H27">
        <v>1654</v>
      </c>
      <c r="I27">
        <f t="shared" si="0"/>
        <v>114</v>
      </c>
      <c r="J27">
        <f t="shared" si="1"/>
        <v>553.86880290205568</v>
      </c>
      <c r="K27">
        <f t="shared" si="2"/>
        <v>63141.043530834344</v>
      </c>
      <c r="L27" s="6">
        <f t="shared" si="5"/>
        <v>2445251.5552567742</v>
      </c>
      <c r="M27" s="13">
        <f t="shared" si="3"/>
        <v>6.4479638009049781E-2</v>
      </c>
    </row>
    <row r="28" spans="1:13" x14ac:dyDescent="0.35">
      <c r="A28">
        <v>2011</v>
      </c>
      <c r="B28">
        <v>1</v>
      </c>
      <c r="C28">
        <f t="shared" si="4"/>
        <v>3904605</v>
      </c>
      <c r="D28">
        <v>540178</v>
      </c>
      <c r="E28">
        <v>713032</v>
      </c>
      <c r="F28">
        <v>3731751</v>
      </c>
      <c r="G28">
        <v>2012</v>
      </c>
      <c r="H28">
        <v>1829</v>
      </c>
      <c r="I28">
        <f t="shared" si="0"/>
        <v>183</v>
      </c>
      <c r="J28">
        <f t="shared" si="1"/>
        <v>389.84800437397485</v>
      </c>
      <c r="K28">
        <f t="shared" si="2"/>
        <v>71342.18480043739</v>
      </c>
      <c r="L28" s="6">
        <f t="shared" si="5"/>
        <v>2201055.370456337</v>
      </c>
      <c r="M28" s="13">
        <f t="shared" si="3"/>
        <v>9.0954274353876735E-2</v>
      </c>
    </row>
    <row r="29" spans="1:13" x14ac:dyDescent="0.35">
      <c r="B29">
        <v>2</v>
      </c>
      <c r="C29">
        <f t="shared" si="4"/>
        <v>3731751</v>
      </c>
      <c r="D29">
        <v>609575</v>
      </c>
      <c r="E29">
        <v>673726</v>
      </c>
      <c r="F29">
        <v>3667600</v>
      </c>
      <c r="G29">
        <v>2012</v>
      </c>
      <c r="H29">
        <v>1818</v>
      </c>
      <c r="I29">
        <f t="shared" si="0"/>
        <v>194</v>
      </c>
      <c r="J29">
        <f t="shared" si="1"/>
        <v>370.58635863586358</v>
      </c>
      <c r="K29">
        <f t="shared" si="2"/>
        <v>71893.753575357536</v>
      </c>
      <c r="L29" s="6">
        <f t="shared" si="5"/>
        <v>2065010.6168809794</v>
      </c>
      <c r="M29" s="13">
        <f t="shared" si="3"/>
        <v>9.6421471172962223E-2</v>
      </c>
    </row>
    <row r="30" spans="1:13" x14ac:dyDescent="0.35">
      <c r="B30">
        <v>3</v>
      </c>
      <c r="C30">
        <f t="shared" si="4"/>
        <v>3667600</v>
      </c>
      <c r="D30">
        <v>450868</v>
      </c>
      <c r="E30">
        <v>616745</v>
      </c>
      <c r="F30">
        <v>3501723</v>
      </c>
      <c r="G30">
        <v>2012</v>
      </c>
      <c r="H30">
        <v>1795</v>
      </c>
      <c r="I30">
        <f t="shared" si="0"/>
        <v>217</v>
      </c>
      <c r="J30">
        <f t="shared" si="1"/>
        <v>343.59052924791087</v>
      </c>
      <c r="K30">
        <f t="shared" si="2"/>
        <v>74559.144846796655</v>
      </c>
      <c r="L30" s="6">
        <f t="shared" si="5"/>
        <v>1824574.4720341826</v>
      </c>
      <c r="M30" s="13">
        <f t="shared" si="3"/>
        <v>0.10785288270377734</v>
      </c>
    </row>
    <row r="31" spans="1:13" x14ac:dyDescent="0.35">
      <c r="B31">
        <v>4</v>
      </c>
      <c r="C31">
        <f t="shared" si="4"/>
        <v>3501723</v>
      </c>
      <c r="D31">
        <v>388873</v>
      </c>
      <c r="E31">
        <v>614642</v>
      </c>
      <c r="F31">
        <v>3275954</v>
      </c>
      <c r="G31">
        <v>2012</v>
      </c>
      <c r="H31">
        <v>1837</v>
      </c>
      <c r="I31">
        <f t="shared" si="0"/>
        <v>175</v>
      </c>
      <c r="J31">
        <f t="shared" si="1"/>
        <v>334.59009254218836</v>
      </c>
      <c r="K31">
        <f t="shared" si="2"/>
        <v>58553.266194882963</v>
      </c>
      <c r="L31" s="6">
        <f t="shared" si="5"/>
        <v>1540252.2058392994</v>
      </c>
      <c r="M31" s="13">
        <f t="shared" si="3"/>
        <v>8.6978131212723658E-2</v>
      </c>
    </row>
    <row r="32" spans="1:13" x14ac:dyDescent="0.35">
      <c r="A32">
        <v>2012</v>
      </c>
      <c r="B32">
        <v>1</v>
      </c>
      <c r="C32">
        <f t="shared" si="4"/>
        <v>3275954</v>
      </c>
      <c r="D32">
        <v>459491</v>
      </c>
      <c r="E32">
        <v>591019</v>
      </c>
      <c r="F32">
        <v>3144426</v>
      </c>
      <c r="G32">
        <v>2016</v>
      </c>
      <c r="H32">
        <v>1831</v>
      </c>
      <c r="I32">
        <f t="shared" si="0"/>
        <v>185</v>
      </c>
      <c r="J32">
        <f t="shared" si="1"/>
        <v>322.78481703986893</v>
      </c>
      <c r="K32">
        <f t="shared" si="2"/>
        <v>59715.191152375752</v>
      </c>
      <c r="L32" s="6">
        <f t="shared" si="5"/>
        <v>1349009.0146869237</v>
      </c>
      <c r="M32" s="13">
        <f t="shared" si="3"/>
        <v>9.1765873015873009E-2</v>
      </c>
    </row>
    <row r="33" spans="1:13" x14ac:dyDescent="0.35">
      <c r="B33">
        <v>2</v>
      </c>
      <c r="C33">
        <f t="shared" si="4"/>
        <v>3144426</v>
      </c>
      <c r="D33">
        <v>765836</v>
      </c>
      <c r="E33">
        <v>741768</v>
      </c>
      <c r="F33">
        <v>3045942</v>
      </c>
      <c r="G33">
        <v>2024</v>
      </c>
      <c r="H33">
        <v>1794</v>
      </c>
      <c r="I33">
        <f t="shared" si="0"/>
        <v>230</v>
      </c>
      <c r="J33">
        <f t="shared" si="1"/>
        <v>413.47157190635454</v>
      </c>
      <c r="K33">
        <f t="shared" si="2"/>
        <v>95098.461538461546</v>
      </c>
      <c r="L33" s="6">
        <f t="shared" si="5"/>
        <v>1277978.553148462</v>
      </c>
      <c r="M33" s="13">
        <f t="shared" si="3"/>
        <v>0.11363636363636363</v>
      </c>
    </row>
    <row r="34" spans="1:13" x14ac:dyDescent="0.35">
      <c r="B34">
        <v>3</v>
      </c>
      <c r="C34">
        <f t="shared" si="4"/>
        <v>3045942</v>
      </c>
      <c r="D34">
        <v>828756</v>
      </c>
      <c r="E34">
        <v>886524</v>
      </c>
      <c r="F34">
        <v>2936187</v>
      </c>
      <c r="G34">
        <v>2026</v>
      </c>
      <c r="H34">
        <v>1779</v>
      </c>
      <c r="I34">
        <f t="shared" si="0"/>
        <v>247</v>
      </c>
      <c r="J34">
        <f t="shared" si="1"/>
        <v>498.32715008431705</v>
      </c>
      <c r="K34">
        <f t="shared" si="2"/>
        <v>123086.80607082631</v>
      </c>
      <c r="L34" s="6">
        <f t="shared" si="5"/>
        <v>1097123.7470776357</v>
      </c>
      <c r="M34" s="13">
        <f t="shared" si="3"/>
        <v>0.12191510365251727</v>
      </c>
    </row>
    <row r="35" spans="1:13" x14ac:dyDescent="0.35">
      <c r="B35">
        <v>4</v>
      </c>
      <c r="C35">
        <f t="shared" si="4"/>
        <v>2936187</v>
      </c>
      <c r="D35">
        <v>628558</v>
      </c>
      <c r="E35">
        <v>600799</v>
      </c>
      <c r="F35">
        <v>2977306</v>
      </c>
      <c r="G35">
        <v>2026</v>
      </c>
      <c r="H35">
        <v>1755</v>
      </c>
      <c r="I35">
        <f t="shared" si="0"/>
        <v>271</v>
      </c>
      <c r="J35">
        <f t="shared" si="1"/>
        <v>342.33561253561254</v>
      </c>
      <c r="K35">
        <f t="shared" si="2"/>
        <v>92772.950997150998</v>
      </c>
      <c r="L35" s="6">
        <f t="shared" si="5"/>
        <v>1032109.7960804848</v>
      </c>
      <c r="M35" s="13">
        <f t="shared" si="3"/>
        <v>0.13376110562685095</v>
      </c>
    </row>
    <row r="36" spans="1:13" x14ac:dyDescent="0.35">
      <c r="A36">
        <v>2013</v>
      </c>
      <c r="B36">
        <v>1</v>
      </c>
      <c r="C36">
        <f t="shared" si="4"/>
        <v>2977306</v>
      </c>
      <c r="D36">
        <v>595184</v>
      </c>
      <c r="E36">
        <v>574890</v>
      </c>
      <c r="F36">
        <v>2927180</v>
      </c>
      <c r="G36">
        <v>2026</v>
      </c>
      <c r="H36">
        <v>1789</v>
      </c>
      <c r="I36">
        <f t="shared" si="0"/>
        <v>237</v>
      </c>
      <c r="J36">
        <f t="shared" si="1"/>
        <v>321.34712129681384</v>
      </c>
      <c r="K36">
        <f t="shared" si="2"/>
        <v>76159.267747344886</v>
      </c>
      <c r="L36" s="6">
        <f t="shared" si="5"/>
        <v>976244.52833313984</v>
      </c>
      <c r="M36" s="13">
        <f t="shared" si="3"/>
        <v>0.11697926949654491</v>
      </c>
    </row>
    <row r="37" spans="1:13" x14ac:dyDescent="0.35">
      <c r="B37">
        <v>2</v>
      </c>
      <c r="C37">
        <f t="shared" si="4"/>
        <v>2927180</v>
      </c>
      <c r="D37">
        <v>670174</v>
      </c>
      <c r="E37">
        <v>641929</v>
      </c>
      <c r="F37">
        <v>2970022</v>
      </c>
      <c r="G37">
        <v>2046</v>
      </c>
      <c r="H37">
        <v>1791</v>
      </c>
      <c r="I37">
        <f t="shared" si="0"/>
        <v>255</v>
      </c>
      <c r="J37">
        <f t="shared" si="1"/>
        <v>358.41931881630376</v>
      </c>
      <c r="K37">
        <f t="shared" si="2"/>
        <v>91396.926298157457</v>
      </c>
      <c r="L37" s="6">
        <f t="shared" si="5"/>
        <v>913092.60203498241</v>
      </c>
      <c r="M37" s="13">
        <f t="shared" si="3"/>
        <v>0.12463343108504399</v>
      </c>
    </row>
    <row r="38" spans="1:13" x14ac:dyDescent="0.35">
      <c r="B38">
        <v>3</v>
      </c>
      <c r="C38">
        <f t="shared" si="4"/>
        <v>2970022</v>
      </c>
      <c r="D38">
        <v>709453</v>
      </c>
      <c r="E38">
        <v>669179</v>
      </c>
      <c r="F38">
        <v>2995655</v>
      </c>
      <c r="G38">
        <v>2047</v>
      </c>
      <c r="H38">
        <v>1779</v>
      </c>
      <c r="I38">
        <f t="shared" si="0"/>
        <v>268</v>
      </c>
      <c r="J38">
        <f t="shared" si="1"/>
        <v>376.15458122540753</v>
      </c>
      <c r="K38">
        <f t="shared" si="2"/>
        <v>100809.42776840922</v>
      </c>
      <c r="L38" s="6">
        <f t="shared" si="5"/>
        <v>852557.17426657304</v>
      </c>
      <c r="M38" s="13">
        <f t="shared" si="3"/>
        <v>0.13092330239374694</v>
      </c>
    </row>
    <row r="39" spans="1:13" x14ac:dyDescent="0.35">
      <c r="B39">
        <v>4</v>
      </c>
      <c r="C39">
        <f t="shared" si="4"/>
        <v>2995655</v>
      </c>
      <c r="D39">
        <v>796729</v>
      </c>
      <c r="E39">
        <v>1072888</v>
      </c>
      <c r="F39">
        <v>2884398</v>
      </c>
      <c r="G39">
        <v>2049</v>
      </c>
      <c r="H39">
        <v>1771</v>
      </c>
      <c r="I39">
        <f t="shared" si="0"/>
        <v>278</v>
      </c>
      <c r="J39">
        <f t="shared" si="1"/>
        <v>605.80914737436478</v>
      </c>
      <c r="K39">
        <f t="shared" si="2"/>
        <v>168414.9429700734</v>
      </c>
      <c r="L39" s="6">
        <f t="shared" si="5"/>
        <v>407983.23129649961</v>
      </c>
      <c r="M39" s="13">
        <f t="shared" si="3"/>
        <v>0.13567593948267448</v>
      </c>
    </row>
    <row r="40" spans="1:13" x14ac:dyDescent="0.35">
      <c r="A40">
        <v>2014</v>
      </c>
      <c r="B40">
        <v>1</v>
      </c>
      <c r="C40">
        <f t="shared" si="4"/>
        <v>2884398</v>
      </c>
      <c r="D40">
        <v>774023</v>
      </c>
      <c r="E40">
        <v>664313</v>
      </c>
      <c r="F40">
        <v>2937846</v>
      </c>
      <c r="G40">
        <v>2069</v>
      </c>
      <c r="H40">
        <v>1807</v>
      </c>
      <c r="I40">
        <f t="shared" si="0"/>
        <v>262</v>
      </c>
      <c r="J40">
        <f t="shared" si="1"/>
        <v>367.63309352517985</v>
      </c>
      <c r="K40">
        <f t="shared" si="2"/>
        <v>96319.870503597122</v>
      </c>
      <c r="L40" s="6">
        <f t="shared" si="5"/>
        <v>421373.36079290259</v>
      </c>
      <c r="M40" s="13">
        <f t="shared" si="3"/>
        <v>0.12663122281295311</v>
      </c>
    </row>
    <row r="41" spans="1:13" x14ac:dyDescent="0.35">
      <c r="B41">
        <v>2</v>
      </c>
      <c r="C41">
        <f t="shared" si="4"/>
        <v>2937846</v>
      </c>
      <c r="D41">
        <v>630110</v>
      </c>
      <c r="E41">
        <v>648286</v>
      </c>
      <c r="F41">
        <v>2913139</v>
      </c>
      <c r="G41">
        <v>2069</v>
      </c>
      <c r="H41">
        <v>1792</v>
      </c>
      <c r="I41">
        <f t="shared" si="0"/>
        <v>277</v>
      </c>
      <c r="J41">
        <f t="shared" si="1"/>
        <v>361.76674107142856</v>
      </c>
      <c r="K41">
        <f t="shared" si="2"/>
        <v>100209.38727678571</v>
      </c>
      <c r="L41" s="6">
        <f t="shared" si="5"/>
        <v>302987.97351611685</v>
      </c>
      <c r="M41" s="13">
        <f t="shared" si="3"/>
        <v>0.13388110198163364</v>
      </c>
    </row>
    <row r="42" spans="1:13" x14ac:dyDescent="0.35">
      <c r="B42">
        <v>3</v>
      </c>
      <c r="C42">
        <f t="shared" si="4"/>
        <v>2913139</v>
      </c>
      <c r="D42">
        <v>378181</v>
      </c>
      <c r="E42">
        <v>337429</v>
      </c>
      <c r="F42">
        <v>2953891</v>
      </c>
      <c r="G42">
        <v>2069</v>
      </c>
      <c r="H42">
        <v>1792</v>
      </c>
      <c r="I42">
        <f t="shared" si="0"/>
        <v>277</v>
      </c>
      <c r="J42">
        <f t="shared" si="1"/>
        <v>188.29743303571428</v>
      </c>
      <c r="K42">
        <f t="shared" si="2"/>
        <v>52158.388950892855</v>
      </c>
      <c r="L42" s="6">
        <f t="shared" si="5"/>
        <v>291581.58456522401</v>
      </c>
      <c r="M42" s="13">
        <f t="shared" si="3"/>
        <v>0.13388110198163364</v>
      </c>
    </row>
    <row r="43" spans="1:13" x14ac:dyDescent="0.35">
      <c r="B43">
        <v>4</v>
      </c>
      <c r="C43">
        <f t="shared" si="4"/>
        <v>2953891</v>
      </c>
      <c r="D43">
        <v>911393</v>
      </c>
      <c r="E43">
        <v>1198058</v>
      </c>
      <c r="F43">
        <v>2868764</v>
      </c>
      <c r="G43">
        <v>2072</v>
      </c>
      <c r="H43">
        <v>1784</v>
      </c>
      <c r="I43">
        <f t="shared" si="0"/>
        <v>288</v>
      </c>
      <c r="J43">
        <f t="shared" si="1"/>
        <v>671.55717488789242</v>
      </c>
      <c r="K43">
        <f t="shared" si="2"/>
        <v>193408.466367713</v>
      </c>
      <c r="L43" s="6">
        <f t="shared" si="5"/>
        <v>-188491.88180248888</v>
      </c>
      <c r="M43" s="13">
        <f t="shared" si="3"/>
        <v>0.138996138996139</v>
      </c>
    </row>
    <row r="44" spans="1:13" x14ac:dyDescent="0.35">
      <c r="A44">
        <v>2015</v>
      </c>
      <c r="B44">
        <v>1</v>
      </c>
      <c r="C44">
        <f t="shared" si="4"/>
        <v>2868764</v>
      </c>
      <c r="D44">
        <v>699658</v>
      </c>
      <c r="E44">
        <v>659851</v>
      </c>
      <c r="F44">
        <v>2921490</v>
      </c>
      <c r="G44">
        <v>2251</v>
      </c>
      <c r="H44">
        <v>1756</v>
      </c>
      <c r="I44">
        <f t="shared" si="0"/>
        <v>495</v>
      </c>
      <c r="J44">
        <f t="shared" si="1"/>
        <v>375.76936218678816</v>
      </c>
      <c r="K44">
        <f t="shared" si="2"/>
        <v>186005.83428246013</v>
      </c>
      <c r="L44" s="6">
        <f t="shared" si="5"/>
        <v>-334690.71608494897</v>
      </c>
      <c r="M44" s="13">
        <f t="shared" si="3"/>
        <v>0.2199022656597068</v>
      </c>
    </row>
    <row r="45" spans="1:13" x14ac:dyDescent="0.35">
      <c r="B45">
        <v>2</v>
      </c>
      <c r="C45">
        <f t="shared" si="4"/>
        <v>2921490</v>
      </c>
      <c r="D45">
        <v>351109</v>
      </c>
      <c r="E45">
        <v>375816</v>
      </c>
      <c r="F45">
        <v>2951465</v>
      </c>
      <c r="G45">
        <v>2251</v>
      </c>
      <c r="H45">
        <v>1741</v>
      </c>
      <c r="I45">
        <f t="shared" si="0"/>
        <v>510</v>
      </c>
      <c r="J45">
        <f t="shared" si="1"/>
        <v>215.862148190695</v>
      </c>
      <c r="K45">
        <f t="shared" si="2"/>
        <v>110089.69557725445</v>
      </c>
      <c r="L45" s="6">
        <f t="shared" si="5"/>
        <v>-469487.41166220343</v>
      </c>
      <c r="M45" s="13">
        <f t="shared" si="3"/>
        <v>0.22656597067969791</v>
      </c>
    </row>
    <row r="46" spans="1:13" x14ac:dyDescent="0.35">
      <c r="B46">
        <v>3</v>
      </c>
      <c r="C46">
        <f t="shared" si="4"/>
        <v>2951465</v>
      </c>
      <c r="D46">
        <v>868177</v>
      </c>
      <c r="E46">
        <v>824243</v>
      </c>
      <c r="F46">
        <v>3010149</v>
      </c>
      <c r="G46">
        <v>2251</v>
      </c>
      <c r="H46">
        <v>1709</v>
      </c>
      <c r="I46">
        <f t="shared" si="0"/>
        <v>542</v>
      </c>
      <c r="J46">
        <f t="shared" si="1"/>
        <v>482.29549444119368</v>
      </c>
      <c r="K46">
        <f t="shared" si="2"/>
        <v>261404.15798712696</v>
      </c>
      <c r="L46" s="6">
        <f t="shared" si="5"/>
        <v>-686957.56964933034</v>
      </c>
      <c r="M46" s="13">
        <f t="shared" si="3"/>
        <v>0.24078187472234563</v>
      </c>
    </row>
    <row r="47" spans="1:13" x14ac:dyDescent="0.35">
      <c r="B47">
        <v>4</v>
      </c>
      <c r="C47">
        <f t="shared" si="4"/>
        <v>3010149</v>
      </c>
      <c r="D47">
        <v>929756</v>
      </c>
      <c r="E47">
        <v>1042907</v>
      </c>
      <c r="F47">
        <v>2994074</v>
      </c>
      <c r="G47">
        <v>2251</v>
      </c>
      <c r="H47">
        <v>1917</v>
      </c>
      <c r="I47">
        <f t="shared" si="0"/>
        <v>334</v>
      </c>
      <c r="J47">
        <f t="shared" si="1"/>
        <v>544.03077725612934</v>
      </c>
      <c r="K47">
        <f t="shared" si="2"/>
        <v>181706.27960354721</v>
      </c>
      <c r="L47" s="6">
        <f t="shared" si="5"/>
        <v>-981814.84925287752</v>
      </c>
      <c r="M47" s="13">
        <f t="shared" si="3"/>
        <v>0.14837849844513548</v>
      </c>
    </row>
    <row r="48" spans="1:13" x14ac:dyDescent="0.35">
      <c r="A48">
        <v>2016</v>
      </c>
      <c r="B48">
        <v>1</v>
      </c>
      <c r="C48">
        <f t="shared" si="4"/>
        <v>2994074</v>
      </c>
      <c r="D48">
        <v>926567</v>
      </c>
      <c r="E48">
        <v>764733</v>
      </c>
      <c r="F48">
        <v>3094771</v>
      </c>
      <c r="G48">
        <v>2257</v>
      </c>
      <c r="H48">
        <v>1931</v>
      </c>
      <c r="I48">
        <f t="shared" si="0"/>
        <v>326</v>
      </c>
      <c r="J48">
        <f t="shared" si="1"/>
        <v>396.02951838425685</v>
      </c>
      <c r="K48">
        <f t="shared" si="2"/>
        <v>129105.62299326774</v>
      </c>
      <c r="L48" s="6">
        <f t="shared" si="5"/>
        <v>-949086.47224614525</v>
      </c>
      <c r="M48" s="13">
        <f t="shared" si="3"/>
        <v>0.14443952148870182</v>
      </c>
    </row>
    <row r="49" spans="2:13" x14ac:dyDescent="0.35">
      <c r="B49">
        <v>2</v>
      </c>
      <c r="C49">
        <f t="shared" si="4"/>
        <v>3094771</v>
      </c>
      <c r="D49">
        <v>1003575</v>
      </c>
      <c r="E49">
        <v>851335</v>
      </c>
      <c r="F49">
        <v>3132604</v>
      </c>
      <c r="G49">
        <v>2257</v>
      </c>
      <c r="H49">
        <v>1918</v>
      </c>
      <c r="I49">
        <f t="shared" si="0"/>
        <v>339</v>
      </c>
      <c r="J49">
        <f t="shared" si="1"/>
        <v>443.86600625651721</v>
      </c>
      <c r="K49">
        <f t="shared" si="2"/>
        <v>150470.57612095933</v>
      </c>
      <c r="L49" s="6">
        <f t="shared" si="5"/>
        <v>-947317.04836710461</v>
      </c>
      <c r="M49" s="13">
        <f t="shared" si="3"/>
        <v>0.15019937970757644</v>
      </c>
    </row>
    <row r="50" spans="2:13" x14ac:dyDescent="0.35">
      <c r="B50">
        <v>3</v>
      </c>
      <c r="C50">
        <f t="shared" si="4"/>
        <v>3132604</v>
      </c>
      <c r="D50">
        <v>1085893</v>
      </c>
      <c r="E50">
        <v>927388</v>
      </c>
      <c r="F50">
        <v>3217033</v>
      </c>
      <c r="G50">
        <v>2257</v>
      </c>
      <c r="H50">
        <v>2248</v>
      </c>
      <c r="I50">
        <f t="shared" si="0"/>
        <v>9</v>
      </c>
      <c r="J50">
        <f t="shared" si="1"/>
        <v>412.53914590747331</v>
      </c>
      <c r="K50">
        <f t="shared" si="2"/>
        <v>3712.85231316726</v>
      </c>
      <c r="L50" s="6">
        <f t="shared" si="5"/>
        <v>-792524.90068027191</v>
      </c>
      <c r="M50" s="13">
        <f t="shared" si="3"/>
        <v>3.9875941515285776E-3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Sheet5</vt:lpstr>
      <vt:lpstr>Sheet3</vt:lpstr>
      <vt:lpstr>Sheet2</vt:lpstr>
      <vt:lpstr>Sheet6</vt:lpstr>
      <vt:lpstr>Sheet4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2017-05-20T19:40:05Z</dcterms:created>
  <dcterms:modified xsi:type="dcterms:W3CDTF">2017-05-21T17:47:49Z</dcterms:modified>
</cp:coreProperties>
</file>