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style8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style6.xml" ContentType="application/vnd.ms-office.chartstyle+xml"/>
  <Override PartName="/xl/charts/colors17.xml" ContentType="application/vnd.ms-office.chartcolorstyle+xml"/>
  <Override PartName="/xl/charts/style18.xml" ContentType="application/vnd.ms-office.chartstyle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Override PartName="/xl/charts/colors15.xml" ContentType="application/vnd.ms-office.chartcolorstyle+xml"/>
  <Override PartName="/xl/charts/style16.xml" ContentType="application/vnd.ms-office.chartstyle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olors9.xml" ContentType="application/vnd.ms-office.chartcolorstyle+xml"/>
  <Override PartName="/xl/charts/style2.xml" ContentType="application/vnd.ms-office.chartstyle+xml"/>
  <Override PartName="/xl/charts/style14.xml" ContentType="application/vnd.ms-office.chartstyle+xml"/>
  <Override PartName="/xl/charts/colors13.xml" ContentType="application/vnd.ms-office.chartcolorstyle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harts/chart18.xml" ContentType="application/vnd.openxmlformats-officedocument.drawingml.chart+xml"/>
  <Override PartName="/xl/charts/colors7.xml" ContentType="application/vnd.ms-office.chartcolorstyle+xml"/>
  <Override PartName="/xl/charts/style12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olors5.xml" ContentType="application/vnd.ms-office.chartcolorstyle+xml"/>
  <Override PartName="/xl/charts/style10.xml" ContentType="application/vnd.ms-office.chartstyle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style9.xml" ContentType="application/vnd.ms-office.chartstyle+xml"/>
  <Override PartName="/xl/charts/chart5.xml" ContentType="application/vnd.openxmlformats-officedocument.drawingml.chart+xml"/>
  <Override PartName="/xl/charts/style7.xml" ContentType="application/vnd.ms-office.chartstyle+xml"/>
  <Override PartName="/xl/charts/colors18.xml" ContentType="application/vnd.ms-office.chartcolorstyle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style5.xml" ContentType="application/vnd.ms-office.chartstyle+xml"/>
  <Override PartName="/xl/charts/style17.xml" ContentType="application/vnd.ms-office.chartstyle+xml"/>
  <Override PartName="/xl/charts/colors16.xml" ContentType="application/vnd.ms-office.chartcolorsty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olors8.xml" ContentType="application/vnd.ms-office.chartcolorstyle+xml"/>
  <Override PartName="/xl/charts/style3.xml" ContentType="application/vnd.ms-office.chartstyle+xml"/>
  <Override PartName="/xl/charts/style1.xml" ContentType="application/vnd.ms-office.chartstyle+xml"/>
  <Override PartName="/xl/charts/colors14.xml" ContentType="application/vnd.ms-office.chartcolorstyle+xml"/>
  <Override PartName="/xl/charts/style15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charts/colors12.xml" ContentType="application/vnd.ms-office.chartcolorstyle+xml"/>
  <Override PartName="/xl/charts/style13.xml" ContentType="application/vnd.ms-office.chartstyle+xml"/>
  <Default Extension="vml" ContentType="application/vnd.openxmlformats-officedocument.vmlDrawing"/>
  <Override PartName="/xl/comments1.xml" ContentType="application/vnd.openxmlformats-officedocument.spreadsheetml.comments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10.xml" ContentType="application/vnd.ms-office.chartcolorstyle+xml"/>
  <Override PartName="/xl/charts/style1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735" activeTab="5"/>
  </bookViews>
  <sheets>
    <sheet name="Sheet1" sheetId="1" r:id="rId1"/>
    <sheet name="Sheet5" sheetId="5" r:id="rId2"/>
    <sheet name="Sheet3" sheetId="3" r:id="rId3"/>
    <sheet name="Sheet2" sheetId="2" r:id="rId4"/>
    <sheet name="Sheet6" sheetId="6" r:id="rId5"/>
    <sheet name="Sheet4" sheetId="4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3"/>
  <c r="L43" s="1"/>
  <c r="L44" s="1"/>
  <c r="L45" s="1"/>
  <c r="L46" s="1"/>
  <c r="L47" s="1"/>
  <c r="L48" s="1"/>
  <c r="L49" s="1"/>
  <c r="L50" s="1"/>
  <c r="L45" i="4"/>
  <c r="L46" s="1"/>
  <c r="L47" s="1"/>
  <c r="L48" s="1"/>
  <c r="L49" s="1"/>
  <c r="L50" s="1"/>
  <c r="I50" i="5" l="1"/>
  <c r="I51" s="1"/>
  <c r="I49"/>
  <c r="P49" s="1"/>
  <c r="P50"/>
  <c r="W4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P51" l="1"/>
  <c r="I52"/>
  <c r="W4" i="6"/>
  <c r="P50" s="1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6"/>
  <c r="P51"/>
  <c r="P52"/>
  <c r="P53"/>
  <c r="P54"/>
  <c r="P55"/>
  <c r="P56"/>
  <c r="P57"/>
  <c r="P58"/>
  <c r="P59"/>
  <c r="P60"/>
  <c r="P61"/>
  <c r="P62"/>
  <c r="P63"/>
  <c r="P64"/>
  <c r="P65"/>
  <c r="P66"/>
  <c r="P67"/>
  <c r="I49"/>
  <c r="P49" s="1"/>
  <c r="P52" i="5" l="1"/>
  <c r="I53"/>
  <c r="I50" i="6"/>
  <c r="N67"/>
  <c r="M67"/>
  <c r="L67"/>
  <c r="K67"/>
  <c r="O67" s="1"/>
  <c r="H67"/>
  <c r="J67" s="1"/>
  <c r="N66"/>
  <c r="M66"/>
  <c r="L66"/>
  <c r="K66"/>
  <c r="O66" s="1"/>
  <c r="H66"/>
  <c r="J66" s="1"/>
  <c r="N65"/>
  <c r="M65"/>
  <c r="L65"/>
  <c r="K65"/>
  <c r="O65" s="1"/>
  <c r="H65"/>
  <c r="J65" s="1"/>
  <c r="N64"/>
  <c r="M64"/>
  <c r="L64"/>
  <c r="K64"/>
  <c r="O64" s="1"/>
  <c r="H64"/>
  <c r="J64" s="1"/>
  <c r="N63"/>
  <c r="M63"/>
  <c r="L63"/>
  <c r="K63"/>
  <c r="O63" s="1"/>
  <c r="H63"/>
  <c r="J63" s="1"/>
  <c r="N62"/>
  <c r="M62"/>
  <c r="L62"/>
  <c r="K62"/>
  <c r="O62" s="1"/>
  <c r="H62"/>
  <c r="J62" s="1"/>
  <c r="N61"/>
  <c r="M61"/>
  <c r="L61"/>
  <c r="K61"/>
  <c r="O61" s="1"/>
  <c r="H61"/>
  <c r="J61" s="1"/>
  <c r="N60"/>
  <c r="M60"/>
  <c r="L60"/>
  <c r="K60"/>
  <c r="O60" s="1"/>
  <c r="H60"/>
  <c r="J60" s="1"/>
  <c r="N59"/>
  <c r="M59"/>
  <c r="L59"/>
  <c r="K59"/>
  <c r="O59" s="1"/>
  <c r="H59"/>
  <c r="J59" s="1"/>
  <c r="N58"/>
  <c r="M58"/>
  <c r="L58"/>
  <c r="K58"/>
  <c r="O58" s="1"/>
  <c r="H58"/>
  <c r="J58" s="1"/>
  <c r="N57"/>
  <c r="M57"/>
  <c r="L57"/>
  <c r="K57"/>
  <c r="O57" s="1"/>
  <c r="H57"/>
  <c r="J57" s="1"/>
  <c r="N56"/>
  <c r="M56"/>
  <c r="L56"/>
  <c r="K56"/>
  <c r="O56" s="1"/>
  <c r="H56"/>
  <c r="J56" s="1"/>
  <c r="N55"/>
  <c r="M55"/>
  <c r="L55"/>
  <c r="K55"/>
  <c r="O55" s="1"/>
  <c r="H55"/>
  <c r="J55" s="1"/>
  <c r="N54"/>
  <c r="M54"/>
  <c r="L54"/>
  <c r="K54"/>
  <c r="O54" s="1"/>
  <c r="H54"/>
  <c r="J54" s="1"/>
  <c r="N53"/>
  <c r="M53"/>
  <c r="L53"/>
  <c r="K53"/>
  <c r="O53" s="1"/>
  <c r="H53"/>
  <c r="J53" s="1"/>
  <c r="N52"/>
  <c r="M52"/>
  <c r="L52"/>
  <c r="K52"/>
  <c r="O52" s="1"/>
  <c r="H52"/>
  <c r="J52" s="1"/>
  <c r="N51"/>
  <c r="M51"/>
  <c r="L51"/>
  <c r="K51"/>
  <c r="O51" s="1"/>
  <c r="H51"/>
  <c r="J51" s="1"/>
  <c r="N50"/>
  <c r="M50"/>
  <c r="L50"/>
  <c r="K50"/>
  <c r="O50" s="1"/>
  <c r="Q50" s="1"/>
  <c r="H50"/>
  <c r="J50" s="1"/>
  <c r="N49"/>
  <c r="M49"/>
  <c r="L49"/>
  <c r="K49"/>
  <c r="O49" s="1"/>
  <c r="H49"/>
  <c r="J49" s="1"/>
  <c r="P48"/>
  <c r="O48"/>
  <c r="J48"/>
  <c r="P47"/>
  <c r="O47"/>
  <c r="J47"/>
  <c r="P46"/>
  <c r="O46"/>
  <c r="J46"/>
  <c r="P45"/>
  <c r="O45"/>
  <c r="J45"/>
  <c r="P44"/>
  <c r="O44"/>
  <c r="J44"/>
  <c r="P43"/>
  <c r="O43"/>
  <c r="J43"/>
  <c r="P42"/>
  <c r="O42"/>
  <c r="J42"/>
  <c r="P41"/>
  <c r="O41"/>
  <c r="J41"/>
  <c r="P40"/>
  <c r="O40"/>
  <c r="J40"/>
  <c r="P39"/>
  <c r="O39"/>
  <c r="J39"/>
  <c r="P38"/>
  <c r="O38"/>
  <c r="J38"/>
  <c r="P37"/>
  <c r="O37"/>
  <c r="J37"/>
  <c r="P36"/>
  <c r="O36"/>
  <c r="J36"/>
  <c r="P35"/>
  <c r="O35"/>
  <c r="J35"/>
  <c r="P34"/>
  <c r="O34"/>
  <c r="J34"/>
  <c r="P33"/>
  <c r="O33"/>
  <c r="J33"/>
  <c r="P32"/>
  <c r="O32"/>
  <c r="J32"/>
  <c r="P31"/>
  <c r="O31"/>
  <c r="J31"/>
  <c r="P30"/>
  <c r="O30"/>
  <c r="J30"/>
  <c r="P29"/>
  <c r="O29"/>
  <c r="J29"/>
  <c r="P28"/>
  <c r="O28"/>
  <c r="J28"/>
  <c r="P27"/>
  <c r="O27"/>
  <c r="J27"/>
  <c r="P26"/>
  <c r="O26"/>
  <c r="J26"/>
  <c r="P25"/>
  <c r="O25"/>
  <c r="J25"/>
  <c r="P24"/>
  <c r="O24"/>
  <c r="J24"/>
  <c r="P23"/>
  <c r="O23"/>
  <c r="J23"/>
  <c r="P22"/>
  <c r="O22"/>
  <c r="J22"/>
  <c r="P21"/>
  <c r="O21"/>
  <c r="J21"/>
  <c r="P20"/>
  <c r="O20"/>
  <c r="J20"/>
  <c r="P19"/>
  <c r="O19"/>
  <c r="J19"/>
  <c r="P18"/>
  <c r="O18"/>
  <c r="J18"/>
  <c r="P17"/>
  <c r="O17"/>
  <c r="J17"/>
  <c r="P16"/>
  <c r="O16"/>
  <c r="J16"/>
  <c r="P15"/>
  <c r="O15"/>
  <c r="J15"/>
  <c r="P14"/>
  <c r="O14"/>
  <c r="J14"/>
  <c r="P13"/>
  <c r="O13"/>
  <c r="J13"/>
  <c r="P12"/>
  <c r="O12"/>
  <c r="J12"/>
  <c r="P11"/>
  <c r="O11"/>
  <c r="J11"/>
  <c r="P10"/>
  <c r="O10"/>
  <c r="J10"/>
  <c r="P9"/>
  <c r="O9"/>
  <c r="J9"/>
  <c r="P8"/>
  <c r="O8"/>
  <c r="J8"/>
  <c r="P7"/>
  <c r="O7"/>
  <c r="J7"/>
  <c r="P6"/>
  <c r="O6"/>
  <c r="J6"/>
  <c r="N67" i="5"/>
  <c r="M67"/>
  <c r="L67"/>
  <c r="K67"/>
  <c r="O67" s="1"/>
  <c r="N66"/>
  <c r="M66"/>
  <c r="L66"/>
  <c r="K66"/>
  <c r="O66" s="1"/>
  <c r="N65"/>
  <c r="M65"/>
  <c r="L65"/>
  <c r="K65"/>
  <c r="O65" s="1"/>
  <c r="N64"/>
  <c r="M64"/>
  <c r="L64"/>
  <c r="K64"/>
  <c r="O64" s="1"/>
  <c r="N63"/>
  <c r="M63"/>
  <c r="L63"/>
  <c r="K63"/>
  <c r="O63" s="1"/>
  <c r="N62"/>
  <c r="M62"/>
  <c r="L62"/>
  <c r="K62"/>
  <c r="O62" s="1"/>
  <c r="N61"/>
  <c r="M61"/>
  <c r="L61"/>
  <c r="K61"/>
  <c r="O61" s="1"/>
  <c r="N60"/>
  <c r="M60"/>
  <c r="L60"/>
  <c r="K60"/>
  <c r="O60" s="1"/>
  <c r="N59"/>
  <c r="M59"/>
  <c r="L59"/>
  <c r="K59"/>
  <c r="O59" s="1"/>
  <c r="N58"/>
  <c r="M58"/>
  <c r="L58"/>
  <c r="K58"/>
  <c r="O58" s="1"/>
  <c r="N57"/>
  <c r="M57"/>
  <c r="L57"/>
  <c r="K57"/>
  <c r="O57" s="1"/>
  <c r="N56"/>
  <c r="M56"/>
  <c r="L56"/>
  <c r="K56"/>
  <c r="O56" s="1"/>
  <c r="N55"/>
  <c r="M55"/>
  <c r="L55"/>
  <c r="K55"/>
  <c r="O55" s="1"/>
  <c r="N54"/>
  <c r="M54"/>
  <c r="L54"/>
  <c r="K54"/>
  <c r="O54" s="1"/>
  <c r="N53"/>
  <c r="M53"/>
  <c r="L53"/>
  <c r="K53"/>
  <c r="O53" s="1"/>
  <c r="J53"/>
  <c r="N52"/>
  <c r="M52"/>
  <c r="L52"/>
  <c r="K52"/>
  <c r="O52" s="1"/>
  <c r="J52"/>
  <c r="N51"/>
  <c r="M51"/>
  <c r="L51"/>
  <c r="K51"/>
  <c r="O51" s="1"/>
  <c r="J51"/>
  <c r="N50"/>
  <c r="M50"/>
  <c r="L50"/>
  <c r="K50"/>
  <c r="O50" s="1"/>
  <c r="J50"/>
  <c r="N49"/>
  <c r="M49"/>
  <c r="L49"/>
  <c r="K49"/>
  <c r="O49" s="1"/>
  <c r="Q49" s="1"/>
  <c r="J49"/>
  <c r="P48"/>
  <c r="O48"/>
  <c r="J48"/>
  <c r="P47"/>
  <c r="O47"/>
  <c r="J47"/>
  <c r="P46"/>
  <c r="O46"/>
  <c r="J46"/>
  <c r="P45"/>
  <c r="O45"/>
  <c r="J45"/>
  <c r="P44"/>
  <c r="O44"/>
  <c r="J44"/>
  <c r="P43"/>
  <c r="O43"/>
  <c r="J43"/>
  <c r="P42"/>
  <c r="O42"/>
  <c r="J42"/>
  <c r="P41"/>
  <c r="O41"/>
  <c r="J41"/>
  <c r="P40"/>
  <c r="O40"/>
  <c r="J40"/>
  <c r="P39"/>
  <c r="O39"/>
  <c r="J39"/>
  <c r="P38"/>
  <c r="O38"/>
  <c r="J38"/>
  <c r="P37"/>
  <c r="O37"/>
  <c r="J37"/>
  <c r="P36"/>
  <c r="O36"/>
  <c r="J36"/>
  <c r="P35"/>
  <c r="O35"/>
  <c r="J35"/>
  <c r="P34"/>
  <c r="O34"/>
  <c r="J34"/>
  <c r="P33"/>
  <c r="O33"/>
  <c r="J33"/>
  <c r="P32"/>
  <c r="O32"/>
  <c r="J32"/>
  <c r="P31"/>
  <c r="O31"/>
  <c r="J31"/>
  <c r="P30"/>
  <c r="O30"/>
  <c r="J30"/>
  <c r="P29"/>
  <c r="O29"/>
  <c r="J29"/>
  <c r="P28"/>
  <c r="O28"/>
  <c r="J28"/>
  <c r="P27"/>
  <c r="O27"/>
  <c r="J27"/>
  <c r="P26"/>
  <c r="O26"/>
  <c r="J26"/>
  <c r="P25"/>
  <c r="O25"/>
  <c r="J25"/>
  <c r="P24"/>
  <c r="O24"/>
  <c r="J24"/>
  <c r="P23"/>
  <c r="O23"/>
  <c r="J23"/>
  <c r="P22"/>
  <c r="O22"/>
  <c r="J22"/>
  <c r="P21"/>
  <c r="O21"/>
  <c r="J21"/>
  <c r="P20"/>
  <c r="O20"/>
  <c r="J20"/>
  <c r="P19"/>
  <c r="O19"/>
  <c r="J19"/>
  <c r="P18"/>
  <c r="O18"/>
  <c r="J18"/>
  <c r="P17"/>
  <c r="O17"/>
  <c r="J17"/>
  <c r="P16"/>
  <c r="O16"/>
  <c r="J16"/>
  <c r="P15"/>
  <c r="O15"/>
  <c r="J15"/>
  <c r="P14"/>
  <c r="O14"/>
  <c r="J14"/>
  <c r="P13"/>
  <c r="O13"/>
  <c r="J13"/>
  <c r="P12"/>
  <c r="O12"/>
  <c r="J12"/>
  <c r="P11"/>
  <c r="O11"/>
  <c r="J11"/>
  <c r="P10"/>
  <c r="O10"/>
  <c r="J10"/>
  <c r="P9"/>
  <c r="O9"/>
  <c r="J9"/>
  <c r="P8"/>
  <c r="O8"/>
  <c r="J8"/>
  <c r="P7"/>
  <c r="O7"/>
  <c r="J7"/>
  <c r="P6"/>
  <c r="O6"/>
  <c r="J6"/>
  <c r="I54" l="1"/>
  <c r="P53"/>
  <c r="Q51" i="6"/>
  <c r="Q52" s="1"/>
  <c r="Q53" s="1"/>
  <c r="Q54" s="1"/>
  <c r="Q55" s="1"/>
  <c r="Q56" s="1"/>
  <c r="Q57" s="1"/>
  <c r="Q58" s="1"/>
  <c r="Q59" s="1"/>
  <c r="Q60" s="1"/>
  <c r="Q61" s="1"/>
  <c r="Q62" s="1"/>
  <c r="Q63" s="1"/>
  <c r="Q64" s="1"/>
  <c r="Q65" s="1"/>
  <c r="Q66" s="1"/>
  <c r="Q67" s="1"/>
  <c r="Q50" i="5"/>
  <c r="Q51" s="1"/>
  <c r="Q52" s="1"/>
  <c r="Q53" s="1"/>
  <c r="C8" i="4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C8" i="3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Q54" i="5" l="1"/>
  <c r="I55"/>
  <c r="P54"/>
  <c r="J54"/>
  <c r="J50" i="4"/>
  <c r="M50"/>
  <c r="C50"/>
  <c r="J49"/>
  <c r="K49" s="1"/>
  <c r="M49"/>
  <c r="C49"/>
  <c r="J48"/>
  <c r="M48"/>
  <c r="C48"/>
  <c r="J47"/>
  <c r="K47" s="1"/>
  <c r="C47"/>
  <c r="J46"/>
  <c r="M46"/>
  <c r="C46"/>
  <c r="J45"/>
  <c r="K45" s="1"/>
  <c r="M45"/>
  <c r="C45"/>
  <c r="J44"/>
  <c r="M44"/>
  <c r="C44"/>
  <c r="J43"/>
  <c r="K43"/>
  <c r="C43"/>
  <c r="J42"/>
  <c r="M42"/>
  <c r="C42"/>
  <c r="J41"/>
  <c r="K41" s="1"/>
  <c r="C41"/>
  <c r="J40"/>
  <c r="M40"/>
  <c r="C40"/>
  <c r="J39"/>
  <c r="K39" s="1"/>
  <c r="C39"/>
  <c r="J38"/>
  <c r="M38"/>
  <c r="C38"/>
  <c r="J37"/>
  <c r="K37" s="1"/>
  <c r="M37"/>
  <c r="C37"/>
  <c r="J36"/>
  <c r="M36"/>
  <c r="C36"/>
  <c r="J35"/>
  <c r="K35" s="1"/>
  <c r="M35"/>
  <c r="C35"/>
  <c r="J34"/>
  <c r="M34"/>
  <c r="C34"/>
  <c r="J33"/>
  <c r="K33" s="1"/>
  <c r="M33"/>
  <c r="C33"/>
  <c r="J32"/>
  <c r="M32"/>
  <c r="C32"/>
  <c r="J31"/>
  <c r="K31" s="1"/>
  <c r="M31"/>
  <c r="C31"/>
  <c r="J30"/>
  <c r="M30"/>
  <c r="C30"/>
  <c r="J29"/>
  <c r="K29" s="1"/>
  <c r="M29"/>
  <c r="C29"/>
  <c r="J28"/>
  <c r="M28"/>
  <c r="C28"/>
  <c r="J27"/>
  <c r="K27" s="1"/>
  <c r="M27"/>
  <c r="C27"/>
  <c r="J26"/>
  <c r="M26"/>
  <c r="C26"/>
  <c r="J25"/>
  <c r="K25" s="1"/>
  <c r="M25"/>
  <c r="C25"/>
  <c r="J24"/>
  <c r="M24"/>
  <c r="C24"/>
  <c r="J23"/>
  <c r="K23" s="1"/>
  <c r="M23"/>
  <c r="C23"/>
  <c r="J22"/>
  <c r="M22"/>
  <c r="C22"/>
  <c r="J21"/>
  <c r="K21" s="1"/>
  <c r="M21"/>
  <c r="C21"/>
  <c r="J20"/>
  <c r="M20"/>
  <c r="C20"/>
  <c r="J19"/>
  <c r="K19" s="1"/>
  <c r="M19"/>
  <c r="C19"/>
  <c r="J18"/>
  <c r="M18"/>
  <c r="C18"/>
  <c r="J17"/>
  <c r="K17" s="1"/>
  <c r="M17"/>
  <c r="C17"/>
  <c r="J16"/>
  <c r="M16"/>
  <c r="C16"/>
  <c r="J15"/>
  <c r="K15" s="1"/>
  <c r="M15"/>
  <c r="C15"/>
  <c r="J14"/>
  <c r="M14"/>
  <c r="C14"/>
  <c r="J13"/>
  <c r="K13" s="1"/>
  <c r="M13"/>
  <c r="C13"/>
  <c r="J12"/>
  <c r="M12"/>
  <c r="C12"/>
  <c r="J11"/>
  <c r="K11" s="1"/>
  <c r="M11"/>
  <c r="C11"/>
  <c r="J10"/>
  <c r="M10"/>
  <c r="C10"/>
  <c r="J9"/>
  <c r="K9" s="1"/>
  <c r="M9"/>
  <c r="C9"/>
  <c r="J8"/>
  <c r="M8"/>
  <c r="J50" i="3"/>
  <c r="M50"/>
  <c r="C50"/>
  <c r="J49"/>
  <c r="K49" s="1"/>
  <c r="M49"/>
  <c r="C49"/>
  <c r="J48"/>
  <c r="M48"/>
  <c r="C48"/>
  <c r="J47"/>
  <c r="K47" s="1"/>
  <c r="M47"/>
  <c r="C47"/>
  <c r="J46"/>
  <c r="M46"/>
  <c r="C46"/>
  <c r="J45"/>
  <c r="K45" s="1"/>
  <c r="M45"/>
  <c r="C45"/>
  <c r="J44"/>
  <c r="M44"/>
  <c r="C44"/>
  <c r="J43"/>
  <c r="K43" s="1"/>
  <c r="C43"/>
  <c r="J42"/>
  <c r="M42"/>
  <c r="C42"/>
  <c r="J41"/>
  <c r="K41" s="1"/>
  <c r="C41"/>
  <c r="J40"/>
  <c r="M40"/>
  <c r="C40"/>
  <c r="J39"/>
  <c r="K39" s="1"/>
  <c r="C39"/>
  <c r="J38"/>
  <c r="M38"/>
  <c r="C38"/>
  <c r="J37"/>
  <c r="K37" s="1"/>
  <c r="C37"/>
  <c r="J36"/>
  <c r="M36"/>
  <c r="C36"/>
  <c r="J35"/>
  <c r="K35" s="1"/>
  <c r="C35"/>
  <c r="J34"/>
  <c r="K34" s="1"/>
  <c r="M34"/>
  <c r="C34"/>
  <c r="J33"/>
  <c r="K33"/>
  <c r="C33"/>
  <c r="J32"/>
  <c r="M32"/>
  <c r="C32"/>
  <c r="J31"/>
  <c r="K31" s="1"/>
  <c r="C31"/>
  <c r="J30"/>
  <c r="M30"/>
  <c r="C30"/>
  <c r="J29"/>
  <c r="K29" s="1"/>
  <c r="C29"/>
  <c r="J28"/>
  <c r="M28"/>
  <c r="C28"/>
  <c r="J27"/>
  <c r="K27" s="1"/>
  <c r="C27"/>
  <c r="J26"/>
  <c r="M26"/>
  <c r="C26"/>
  <c r="J25"/>
  <c r="K25" s="1"/>
  <c r="M25"/>
  <c r="C25"/>
  <c r="J24"/>
  <c r="M24"/>
  <c r="C24"/>
  <c r="J23"/>
  <c r="K23" s="1"/>
  <c r="C23"/>
  <c r="J22"/>
  <c r="M22"/>
  <c r="C22"/>
  <c r="J21"/>
  <c r="K21" s="1"/>
  <c r="C21"/>
  <c r="J20"/>
  <c r="M20"/>
  <c r="C20"/>
  <c r="J19"/>
  <c r="K19" s="1"/>
  <c r="C19"/>
  <c r="J18"/>
  <c r="M18"/>
  <c r="C18"/>
  <c r="J17"/>
  <c r="K17" s="1"/>
  <c r="C17"/>
  <c r="J16"/>
  <c r="M16"/>
  <c r="C16"/>
  <c r="J15"/>
  <c r="K15" s="1"/>
  <c r="C15"/>
  <c r="J14"/>
  <c r="M14"/>
  <c r="C14"/>
  <c r="J13"/>
  <c r="K13"/>
  <c r="C13"/>
  <c r="J12"/>
  <c r="M12"/>
  <c r="C12"/>
  <c r="J11"/>
  <c r="K11" s="1"/>
  <c r="C11"/>
  <c r="J10"/>
  <c r="M10"/>
  <c r="C10"/>
  <c r="J9"/>
  <c r="K9" s="1"/>
  <c r="C9"/>
  <c r="J8"/>
  <c r="M8"/>
  <c r="P55" i="5" l="1"/>
  <c r="I56"/>
  <c r="J55"/>
  <c r="Q55"/>
  <c r="K8" i="4"/>
  <c r="L8" s="1"/>
  <c r="L9" s="1"/>
  <c r="L10" s="1"/>
  <c r="L11" s="1"/>
  <c r="L12" s="1"/>
  <c r="L13" s="1"/>
  <c r="K10"/>
  <c r="K12"/>
  <c r="K14"/>
  <c r="K16"/>
  <c r="K18"/>
  <c r="K20"/>
  <c r="K22"/>
  <c r="K24"/>
  <c r="K26"/>
  <c r="K28"/>
  <c r="K30"/>
  <c r="K32"/>
  <c r="K34"/>
  <c r="K36"/>
  <c r="K38"/>
  <c r="M39"/>
  <c r="K40"/>
  <c r="M41"/>
  <c r="K42"/>
  <c r="M43"/>
  <c r="K44"/>
  <c r="K46"/>
  <c r="M47"/>
  <c r="K48"/>
  <c r="K50"/>
  <c r="K8" i="3"/>
  <c r="L8" s="1"/>
  <c r="L9" s="1"/>
  <c r="L10" s="1"/>
  <c r="L11" s="1"/>
  <c r="M9"/>
  <c r="K10"/>
  <c r="M11"/>
  <c r="K12"/>
  <c r="M13"/>
  <c r="K14"/>
  <c r="M15"/>
  <c r="K16"/>
  <c r="M17"/>
  <c r="K18"/>
  <c r="M19"/>
  <c r="K20"/>
  <c r="M21"/>
  <c r="K22"/>
  <c r="M23"/>
  <c r="K24"/>
  <c r="K26"/>
  <c r="M27"/>
  <c r="K28"/>
  <c r="M29"/>
  <c r="K30"/>
  <c r="M31"/>
  <c r="K32"/>
  <c r="M33"/>
  <c r="M35"/>
  <c r="K36"/>
  <c r="M37"/>
  <c r="K38"/>
  <c r="M39"/>
  <c r="K40"/>
  <c r="M41"/>
  <c r="K42"/>
  <c r="M43"/>
  <c r="K44"/>
  <c r="K46"/>
  <c r="K48"/>
  <c r="K50"/>
  <c r="J56" i="1"/>
  <c r="N67"/>
  <c r="M67"/>
  <c r="L67"/>
  <c r="K67"/>
  <c r="I67"/>
  <c r="J67" s="1"/>
  <c r="N66"/>
  <c r="M66"/>
  <c r="L66"/>
  <c r="K66"/>
  <c r="I66"/>
  <c r="J66" s="1"/>
  <c r="N65"/>
  <c r="M65"/>
  <c r="L65"/>
  <c r="K65"/>
  <c r="I65"/>
  <c r="J65" s="1"/>
  <c r="N64"/>
  <c r="M64"/>
  <c r="L64"/>
  <c r="K64"/>
  <c r="I64"/>
  <c r="J64" s="1"/>
  <c r="N63"/>
  <c r="M63"/>
  <c r="L63"/>
  <c r="K63"/>
  <c r="I63"/>
  <c r="J63" s="1"/>
  <c r="N62"/>
  <c r="M62"/>
  <c r="L62"/>
  <c r="K62"/>
  <c r="I62"/>
  <c r="J62" s="1"/>
  <c r="N61"/>
  <c r="M61"/>
  <c r="L61"/>
  <c r="K61"/>
  <c r="I61"/>
  <c r="J61"/>
  <c r="N60"/>
  <c r="M60"/>
  <c r="L60"/>
  <c r="K60"/>
  <c r="I60"/>
  <c r="J60" s="1"/>
  <c r="N59"/>
  <c r="M59"/>
  <c r="L59"/>
  <c r="K59"/>
  <c r="I59"/>
  <c r="J59" s="1"/>
  <c r="N58"/>
  <c r="M58"/>
  <c r="L58"/>
  <c r="K58"/>
  <c r="I58"/>
  <c r="J58" s="1"/>
  <c r="N57"/>
  <c r="M57"/>
  <c r="L57"/>
  <c r="K57"/>
  <c r="I57"/>
  <c r="J57" s="1"/>
  <c r="N56"/>
  <c r="M56"/>
  <c r="L56"/>
  <c r="K56"/>
  <c r="I56"/>
  <c r="N55"/>
  <c r="M55"/>
  <c r="L55"/>
  <c r="K55"/>
  <c r="I55"/>
  <c r="J55" s="1"/>
  <c r="N54"/>
  <c r="M54"/>
  <c r="L54"/>
  <c r="K54"/>
  <c r="I54"/>
  <c r="J54" s="1"/>
  <c r="N53"/>
  <c r="M53"/>
  <c r="L53"/>
  <c r="K53"/>
  <c r="I53"/>
  <c r="J53" s="1"/>
  <c r="N52"/>
  <c r="M52"/>
  <c r="L52"/>
  <c r="K52"/>
  <c r="I52"/>
  <c r="J52" s="1"/>
  <c r="N51"/>
  <c r="M51"/>
  <c r="L51"/>
  <c r="K51"/>
  <c r="I51"/>
  <c r="J51" s="1"/>
  <c r="N50"/>
  <c r="M50"/>
  <c r="L50"/>
  <c r="K50"/>
  <c r="I50"/>
  <c r="J50" s="1"/>
  <c r="N49"/>
  <c r="M49"/>
  <c r="L49"/>
  <c r="K49"/>
  <c r="I49"/>
  <c r="J49" s="1"/>
  <c r="P48"/>
  <c r="O48"/>
  <c r="J48"/>
  <c r="P47"/>
  <c r="O47"/>
  <c r="J47"/>
  <c r="P46"/>
  <c r="O46"/>
  <c r="J46"/>
  <c r="P45"/>
  <c r="O45"/>
  <c r="J45"/>
  <c r="P44"/>
  <c r="O44"/>
  <c r="J44"/>
  <c r="P43"/>
  <c r="O43"/>
  <c r="J43"/>
  <c r="P42"/>
  <c r="O42"/>
  <c r="J42"/>
  <c r="P41"/>
  <c r="O41"/>
  <c r="J41"/>
  <c r="P40"/>
  <c r="O40"/>
  <c r="J40"/>
  <c r="P39"/>
  <c r="O39"/>
  <c r="J39"/>
  <c r="P38"/>
  <c r="O38"/>
  <c r="J38"/>
  <c r="P37"/>
  <c r="O37"/>
  <c r="J37"/>
  <c r="P36"/>
  <c r="O36"/>
  <c r="J36"/>
  <c r="P35"/>
  <c r="O35"/>
  <c r="J35"/>
  <c r="P34"/>
  <c r="O34"/>
  <c r="J34"/>
  <c r="P33"/>
  <c r="O33"/>
  <c r="J33"/>
  <c r="P32"/>
  <c r="O32"/>
  <c r="J32"/>
  <c r="P31"/>
  <c r="O31"/>
  <c r="J31"/>
  <c r="P30"/>
  <c r="O30"/>
  <c r="J30"/>
  <c r="P29"/>
  <c r="O29"/>
  <c r="J29"/>
  <c r="P28"/>
  <c r="O28"/>
  <c r="J28"/>
  <c r="P27"/>
  <c r="O27"/>
  <c r="J27"/>
  <c r="P26"/>
  <c r="O26"/>
  <c r="J26"/>
  <c r="P25"/>
  <c r="O25"/>
  <c r="J25"/>
  <c r="P24"/>
  <c r="O24"/>
  <c r="J24"/>
  <c r="P23"/>
  <c r="O23"/>
  <c r="J23"/>
  <c r="P22"/>
  <c r="O22"/>
  <c r="J22"/>
  <c r="P21"/>
  <c r="O21"/>
  <c r="J21"/>
  <c r="P20"/>
  <c r="O20"/>
  <c r="J20"/>
  <c r="P19"/>
  <c r="O19"/>
  <c r="J19"/>
  <c r="P18"/>
  <c r="O18"/>
  <c r="J18"/>
  <c r="P17"/>
  <c r="O17"/>
  <c r="J17"/>
  <c r="P16"/>
  <c r="O16"/>
  <c r="J16"/>
  <c r="P15"/>
  <c r="O15"/>
  <c r="J15"/>
  <c r="P14"/>
  <c r="O14"/>
  <c r="J14"/>
  <c r="P13"/>
  <c r="O13"/>
  <c r="J13"/>
  <c r="P12"/>
  <c r="O12"/>
  <c r="J12"/>
  <c r="P11"/>
  <c r="O11"/>
  <c r="J11"/>
  <c r="P10"/>
  <c r="O10"/>
  <c r="J10"/>
  <c r="P9"/>
  <c r="O9"/>
  <c r="J9"/>
  <c r="P8"/>
  <c r="O8"/>
  <c r="J8"/>
  <c r="P7"/>
  <c r="O7"/>
  <c r="J7"/>
  <c r="P6"/>
  <c r="O6"/>
  <c r="J6"/>
  <c r="N67" i="2"/>
  <c r="M67"/>
  <c r="L67"/>
  <c r="K67"/>
  <c r="I67"/>
  <c r="H67"/>
  <c r="N66"/>
  <c r="M66"/>
  <c r="L66"/>
  <c r="K66"/>
  <c r="I66"/>
  <c r="H66"/>
  <c r="N65"/>
  <c r="M65"/>
  <c r="L65"/>
  <c r="K65"/>
  <c r="I65"/>
  <c r="H65"/>
  <c r="N64"/>
  <c r="M64"/>
  <c r="L64"/>
  <c r="K64"/>
  <c r="I64"/>
  <c r="H64"/>
  <c r="N63"/>
  <c r="M63"/>
  <c r="L63"/>
  <c r="K63"/>
  <c r="I63"/>
  <c r="H63"/>
  <c r="N62"/>
  <c r="M62"/>
  <c r="L62"/>
  <c r="K62"/>
  <c r="I62"/>
  <c r="H62"/>
  <c r="N61"/>
  <c r="M61"/>
  <c r="L61"/>
  <c r="K61"/>
  <c r="I61"/>
  <c r="H61"/>
  <c r="N60"/>
  <c r="M60"/>
  <c r="L60"/>
  <c r="K60"/>
  <c r="I60"/>
  <c r="H60"/>
  <c r="N59"/>
  <c r="M59"/>
  <c r="L59"/>
  <c r="K59"/>
  <c r="I59"/>
  <c r="H59"/>
  <c r="N58"/>
  <c r="M58"/>
  <c r="L58"/>
  <c r="K58"/>
  <c r="I58"/>
  <c r="H58"/>
  <c r="N57"/>
  <c r="M57"/>
  <c r="L57"/>
  <c r="K57"/>
  <c r="I57"/>
  <c r="H57"/>
  <c r="N56"/>
  <c r="M56"/>
  <c r="L56"/>
  <c r="K56"/>
  <c r="I56"/>
  <c r="H56"/>
  <c r="N55"/>
  <c r="M55"/>
  <c r="L55"/>
  <c r="K55"/>
  <c r="I55"/>
  <c r="H55"/>
  <c r="N54"/>
  <c r="M54"/>
  <c r="L54"/>
  <c r="K54"/>
  <c r="I54"/>
  <c r="H54"/>
  <c r="N53"/>
  <c r="M53"/>
  <c r="L53"/>
  <c r="K53"/>
  <c r="I53"/>
  <c r="H53"/>
  <c r="N52"/>
  <c r="M52"/>
  <c r="L52"/>
  <c r="K52"/>
  <c r="I52"/>
  <c r="H52"/>
  <c r="N51"/>
  <c r="M51"/>
  <c r="L51"/>
  <c r="K51"/>
  <c r="I51"/>
  <c r="H51"/>
  <c r="N50"/>
  <c r="M50"/>
  <c r="L50"/>
  <c r="K50"/>
  <c r="I50"/>
  <c r="H50"/>
  <c r="N49"/>
  <c r="M49"/>
  <c r="L49"/>
  <c r="K49"/>
  <c r="I49"/>
  <c r="H49"/>
  <c r="P48"/>
  <c r="O48"/>
  <c r="J48"/>
  <c r="P47"/>
  <c r="O47"/>
  <c r="J47"/>
  <c r="P46"/>
  <c r="O46"/>
  <c r="J46"/>
  <c r="P45"/>
  <c r="O45"/>
  <c r="J45"/>
  <c r="P44"/>
  <c r="O44"/>
  <c r="J44"/>
  <c r="P43"/>
  <c r="O43"/>
  <c r="J43"/>
  <c r="P42"/>
  <c r="O42"/>
  <c r="J42"/>
  <c r="P41"/>
  <c r="O41"/>
  <c r="J41"/>
  <c r="P40"/>
  <c r="O40"/>
  <c r="J40"/>
  <c r="P39"/>
  <c r="O39"/>
  <c r="J39"/>
  <c r="P38"/>
  <c r="O38"/>
  <c r="J38"/>
  <c r="P37"/>
  <c r="O37"/>
  <c r="J37"/>
  <c r="P36"/>
  <c r="O36"/>
  <c r="J36"/>
  <c r="P35"/>
  <c r="O35"/>
  <c r="J35"/>
  <c r="P34"/>
  <c r="O34"/>
  <c r="J34"/>
  <c r="P33"/>
  <c r="O33"/>
  <c r="J33"/>
  <c r="P32"/>
  <c r="O32"/>
  <c r="J32"/>
  <c r="P31"/>
  <c r="O31"/>
  <c r="J31"/>
  <c r="P30"/>
  <c r="O30"/>
  <c r="J30"/>
  <c r="P29"/>
  <c r="O29"/>
  <c r="J29"/>
  <c r="P28"/>
  <c r="O28"/>
  <c r="J28"/>
  <c r="P27"/>
  <c r="O27"/>
  <c r="J27"/>
  <c r="P26"/>
  <c r="O26"/>
  <c r="J26"/>
  <c r="P25"/>
  <c r="O25"/>
  <c r="J25"/>
  <c r="P24"/>
  <c r="O24"/>
  <c r="J24"/>
  <c r="P23"/>
  <c r="O23"/>
  <c r="J23"/>
  <c r="P22"/>
  <c r="O22"/>
  <c r="J22"/>
  <c r="P21"/>
  <c r="O21"/>
  <c r="J21"/>
  <c r="P20"/>
  <c r="O20"/>
  <c r="J20"/>
  <c r="P19"/>
  <c r="O19"/>
  <c r="J19"/>
  <c r="P18"/>
  <c r="O18"/>
  <c r="J18"/>
  <c r="P17"/>
  <c r="O17"/>
  <c r="J17"/>
  <c r="P16"/>
  <c r="O16"/>
  <c r="J16"/>
  <c r="P15"/>
  <c r="O15"/>
  <c r="J15"/>
  <c r="P14"/>
  <c r="O14"/>
  <c r="J14"/>
  <c r="P13"/>
  <c r="O13"/>
  <c r="J13"/>
  <c r="P12"/>
  <c r="O12"/>
  <c r="J12"/>
  <c r="P11"/>
  <c r="O11"/>
  <c r="J11"/>
  <c r="P10"/>
  <c r="O10"/>
  <c r="J10"/>
  <c r="P9"/>
  <c r="O9"/>
  <c r="J9"/>
  <c r="P8"/>
  <c r="O8"/>
  <c r="J8"/>
  <c r="P7"/>
  <c r="O7"/>
  <c r="J7"/>
  <c r="P6"/>
  <c r="O6"/>
  <c r="J6"/>
  <c r="P56" i="5" l="1"/>
  <c r="Q56" s="1"/>
  <c r="I57"/>
  <c r="J56"/>
  <c r="L14" i="4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12" i="3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J49" i="2"/>
  <c r="J51"/>
  <c r="J53"/>
  <c r="J55"/>
  <c r="J57"/>
  <c r="J59"/>
  <c r="J61"/>
  <c r="J63"/>
  <c r="J65"/>
  <c r="J67"/>
  <c r="J50"/>
  <c r="J52"/>
  <c r="J54"/>
  <c r="J56"/>
  <c r="J58"/>
  <c r="J60"/>
  <c r="J62"/>
  <c r="J64"/>
  <c r="J66"/>
  <c r="P49"/>
  <c r="P51"/>
  <c r="P53"/>
  <c r="P55"/>
  <c r="P57"/>
  <c r="P59"/>
  <c r="P61"/>
  <c r="P63"/>
  <c r="P65"/>
  <c r="P67"/>
  <c r="P50"/>
  <c r="P52"/>
  <c r="P54"/>
  <c r="P56"/>
  <c r="P58"/>
  <c r="P60"/>
  <c r="P62"/>
  <c r="P64"/>
  <c r="P66"/>
  <c r="O50"/>
  <c r="O52"/>
  <c r="O54"/>
  <c r="O56"/>
  <c r="O58"/>
  <c r="O60"/>
  <c r="O62"/>
  <c r="O64"/>
  <c r="O66"/>
  <c r="O49"/>
  <c r="O51"/>
  <c r="O53"/>
  <c r="O55"/>
  <c r="O57"/>
  <c r="O59"/>
  <c r="O61"/>
  <c r="O63"/>
  <c r="O65"/>
  <c r="O67"/>
  <c r="P52" i="1"/>
  <c r="P55"/>
  <c r="P60"/>
  <c r="P63"/>
  <c r="P51"/>
  <c r="P56"/>
  <c r="P59"/>
  <c r="P64"/>
  <c r="P49"/>
  <c r="P54"/>
  <c r="P57"/>
  <c r="P62"/>
  <c r="P65"/>
  <c r="P67"/>
  <c r="P50"/>
  <c r="P53"/>
  <c r="P58"/>
  <c r="P61"/>
  <c r="P66"/>
  <c r="O50"/>
  <c r="O51"/>
  <c r="O54"/>
  <c r="O55"/>
  <c r="O58"/>
  <c r="O59"/>
  <c r="O62"/>
  <c r="O63"/>
  <c r="O66"/>
  <c r="O67"/>
  <c r="O64"/>
  <c r="O49"/>
  <c r="O52"/>
  <c r="O53"/>
  <c r="O56"/>
  <c r="O57"/>
  <c r="O60"/>
  <c r="O61"/>
  <c r="O65"/>
  <c r="Q49"/>
  <c r="I58" i="5" l="1"/>
  <c r="P57"/>
  <c r="Q57" s="1"/>
  <c r="J57"/>
  <c r="Q50" i="2"/>
  <c r="Q51" s="1"/>
  <c r="Q52" s="1"/>
  <c r="Q53" s="1"/>
  <c r="Q54" s="1"/>
  <c r="Q55" s="1"/>
  <c r="Q56" s="1"/>
  <c r="Q57" s="1"/>
  <c r="Q58" s="1"/>
  <c r="Q59" s="1"/>
  <c r="Q60" s="1"/>
  <c r="Q61" s="1"/>
  <c r="Q62" s="1"/>
  <c r="Q63" s="1"/>
  <c r="Q64" s="1"/>
  <c r="Q65" s="1"/>
  <c r="Q66" s="1"/>
  <c r="Q67" s="1"/>
  <c r="Q50" i="1"/>
  <c r="Q51" s="1"/>
  <c r="Q52" s="1"/>
  <c r="Q53" s="1"/>
  <c r="Q54" s="1"/>
  <c r="Q55" s="1"/>
  <c r="Q56" s="1"/>
  <c r="Q57" s="1"/>
  <c r="Q58" s="1"/>
  <c r="Q59" s="1"/>
  <c r="Q60" s="1"/>
  <c r="Q61" s="1"/>
  <c r="Q62" s="1"/>
  <c r="Q63" s="1"/>
  <c r="Q64" s="1"/>
  <c r="Q65" s="1"/>
  <c r="Q66" s="1"/>
  <c r="Q67" s="1"/>
  <c r="Q58" i="5" l="1"/>
  <c r="P58"/>
  <c r="J58"/>
  <c r="P59" l="1"/>
  <c r="Q59" s="1"/>
  <c r="J59"/>
  <c r="P60" l="1"/>
  <c r="Q60" s="1"/>
  <c r="J60"/>
  <c r="P61" l="1"/>
  <c r="Q61" s="1"/>
  <c r="J61"/>
  <c r="P62" l="1"/>
  <c r="Q62" s="1"/>
  <c r="J62"/>
  <c r="P63" l="1"/>
  <c r="Q63" s="1"/>
  <c r="J63"/>
  <c r="P64" l="1"/>
  <c r="Q64" s="1"/>
  <c r="J64"/>
  <c r="P65" l="1"/>
  <c r="Q65" s="1"/>
  <c r="J65"/>
  <c r="P66" l="1"/>
  <c r="Q66" s="1"/>
  <c r="J66"/>
  <c r="P67" l="1"/>
  <c r="Q67" s="1"/>
  <c r="J67"/>
</calcChain>
</file>

<file path=xl/comments1.xml><?xml version="1.0" encoding="utf-8"?>
<comments xmlns="http://schemas.openxmlformats.org/spreadsheetml/2006/main">
  <authors>
    <author>My PC</author>
  </authors>
  <commentList>
    <comment ref="I49" authorId="0">
      <text>
        <r>
          <rPr>
            <b/>
            <sz val="9"/>
            <color indexed="81"/>
            <rFont val="Tahoma"/>
            <charset val="1"/>
          </rPr>
          <t>My PC:</t>
        </r>
        <r>
          <rPr>
            <sz val="9"/>
            <color indexed="81"/>
            <rFont val="Tahoma"/>
            <charset val="1"/>
          </rPr>
          <t xml:space="preserve">
10% quarterly increase is considered.</t>
        </r>
      </text>
    </comment>
  </commentList>
</comments>
</file>

<file path=xl/comments2.xml><?xml version="1.0" encoding="utf-8"?>
<comments xmlns="http://schemas.openxmlformats.org/spreadsheetml/2006/main">
  <authors>
    <author>My PC</author>
  </authors>
  <commentList>
    <comment ref="I49" authorId="0">
      <text>
        <r>
          <rPr>
            <b/>
            <sz val="9"/>
            <color indexed="81"/>
            <rFont val="Tahoma"/>
            <family val="2"/>
          </rPr>
          <t>My PC:</t>
        </r>
        <r>
          <rPr>
            <sz val="9"/>
            <color indexed="81"/>
            <rFont val="Tahoma"/>
            <family val="2"/>
          </rPr>
          <t xml:space="preserve">
10% quarterly increase is taken on previous quarter.</t>
        </r>
      </text>
    </comment>
    <comment ref="I51" authorId="0">
      <text>
        <r>
          <rPr>
            <b/>
            <sz val="9"/>
            <color indexed="81"/>
            <rFont val="Tahoma"/>
            <family val="2"/>
          </rPr>
          <t>My PC:</t>
        </r>
        <r>
          <rPr>
            <sz val="9"/>
            <color indexed="81"/>
            <rFont val="Tahoma"/>
            <family val="2"/>
          </rPr>
          <t xml:space="preserve">
zero vacancies are considered from here onwards.</t>
        </r>
      </text>
    </comment>
  </commentList>
</comments>
</file>

<file path=xl/sharedStrings.xml><?xml version="1.0" encoding="utf-8"?>
<sst xmlns="http://schemas.openxmlformats.org/spreadsheetml/2006/main" count="803" uniqueCount="51">
  <si>
    <t>Institution</t>
  </si>
  <si>
    <t>Disposal</t>
  </si>
  <si>
    <t>Pendency</t>
  </si>
  <si>
    <t>t</t>
  </si>
  <si>
    <t>q1</t>
  </si>
  <si>
    <t>q2</t>
  </si>
  <si>
    <t>q3</t>
  </si>
  <si>
    <t>q4</t>
  </si>
  <si>
    <t>Sanctioned Strength</t>
  </si>
  <si>
    <t>Working Strength</t>
  </si>
  <si>
    <t>Vacancies</t>
  </si>
  <si>
    <t>Civil</t>
  </si>
  <si>
    <t>Criminal</t>
  </si>
  <si>
    <t>All the data is taken from Quarterly reports of Supreme Court.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</si>
  <si>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</si>
  <si>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</si>
  <si>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</si>
  <si>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</si>
  <si>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</si>
  <si>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</si>
  <si>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</si>
  <si>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</si>
  <si>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</si>
  <si>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</si>
  <si>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</si>
  <si>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</si>
  <si>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</si>
  <si>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</si>
  <si>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</si>
  <si>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</si>
  <si>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</si>
  <si>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</si>
  <si>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</si>
  <si>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</si>
  <si>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</si>
  <si>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</si>
  <si>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</si>
  <si>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</si>
  <si>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 xml:space="preserve">The following data is for Andhra Pradesh High Court. </t>
  </si>
  <si>
    <t>Year</t>
  </si>
  <si>
    <t>Op. Bal</t>
  </si>
  <si>
    <t>Pending</t>
  </si>
  <si>
    <t>Sanctioned Strength of Judges</t>
  </si>
  <si>
    <t>Working strength of judges</t>
  </si>
  <si>
    <t>Average. Disposal rate</t>
  </si>
  <si>
    <t>Missed Disposal</t>
  </si>
  <si>
    <t>Balance could have been</t>
  </si>
  <si>
    <t>Percentage Vacancy</t>
  </si>
  <si>
    <t xml:space="preserve">The following data is for Andhra Pradesh Subordinate Court. </t>
  </si>
  <si>
    <t>Disposal rate</t>
  </si>
  <si>
    <t>Average Disposal Rate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</si>
</sst>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ont="1" applyBorder="1"/>
    <xf numFmtId="0" fontId="0" fillId="0" borderId="0" xfId="0" applyFill="1" applyBorder="1"/>
    <xf numFmtId="0" fontId="0" fillId="0" borderId="0" xfId="0" applyFont="1"/>
    <xf numFmtId="1" fontId="0" fillId="0" borderId="0" xfId="0" applyNumberFormat="1"/>
    <xf numFmtId="0" fontId="1" fillId="0" borderId="1" xfId="0" applyFont="1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2" xfId="0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Sheet1!$O$5</c:f>
              <c:strCache>
                <c:ptCount val="1"/>
                <c:pt idx="0">
                  <c:v>Institution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Sheet1!$F$6:$G$67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Sheet1!$O$6:$O$67</c:f>
              <c:numCache>
                <c:formatCode>General</c:formatCode>
                <c:ptCount val="62"/>
                <c:pt idx="0">
                  <c:v>14353</c:v>
                </c:pt>
                <c:pt idx="1">
                  <c:v>13970</c:v>
                </c:pt>
                <c:pt idx="2">
                  <c:v>15305</c:v>
                </c:pt>
                <c:pt idx="3">
                  <c:v>15550</c:v>
                </c:pt>
                <c:pt idx="4">
                  <c:v>15225</c:v>
                </c:pt>
                <c:pt idx="5">
                  <c:v>15465</c:v>
                </c:pt>
                <c:pt idx="6">
                  <c:v>15606</c:v>
                </c:pt>
                <c:pt idx="7">
                  <c:v>18365</c:v>
                </c:pt>
                <c:pt idx="8">
                  <c:v>17880</c:v>
                </c:pt>
                <c:pt idx="9">
                  <c:v>14463</c:v>
                </c:pt>
                <c:pt idx="10">
                  <c:v>18386</c:v>
                </c:pt>
                <c:pt idx="11">
                  <c:v>16757</c:v>
                </c:pt>
                <c:pt idx="12">
                  <c:v>15153</c:v>
                </c:pt>
                <c:pt idx="13">
                  <c:v>14234</c:v>
                </c:pt>
                <c:pt idx="14">
                  <c:v>19098</c:v>
                </c:pt>
                <c:pt idx="15">
                  <c:v>18309</c:v>
                </c:pt>
                <c:pt idx="16">
                  <c:v>16752</c:v>
                </c:pt>
                <c:pt idx="17">
                  <c:v>15594</c:v>
                </c:pt>
                <c:pt idx="18">
                  <c:v>19651</c:v>
                </c:pt>
                <c:pt idx="19">
                  <c:v>20390</c:v>
                </c:pt>
                <c:pt idx="20">
                  <c:v>17957</c:v>
                </c:pt>
                <c:pt idx="21">
                  <c:v>17390</c:v>
                </c:pt>
                <c:pt idx="22">
                  <c:v>21873</c:v>
                </c:pt>
                <c:pt idx="23">
                  <c:v>15675</c:v>
                </c:pt>
                <c:pt idx="24">
                  <c:v>19136</c:v>
                </c:pt>
                <c:pt idx="25">
                  <c:v>18549</c:v>
                </c:pt>
                <c:pt idx="26">
                  <c:v>20370</c:v>
                </c:pt>
                <c:pt idx="27">
                  <c:v>20163</c:v>
                </c:pt>
                <c:pt idx="28">
                  <c:v>19431</c:v>
                </c:pt>
                <c:pt idx="29">
                  <c:v>18295</c:v>
                </c:pt>
                <c:pt idx="30">
                  <c:v>21855</c:v>
                </c:pt>
                <c:pt idx="31">
                  <c:v>21055</c:v>
                </c:pt>
                <c:pt idx="32">
                  <c:v>21242</c:v>
                </c:pt>
                <c:pt idx="33">
                  <c:v>16419</c:v>
                </c:pt>
                <c:pt idx="34">
                  <c:v>23281</c:v>
                </c:pt>
                <c:pt idx="35">
                  <c:v>22359</c:v>
                </c:pt>
                <c:pt idx="36">
                  <c:v>16952</c:v>
                </c:pt>
                <c:pt idx="37">
                  <c:v>16419</c:v>
                </c:pt>
                <c:pt idx="38">
                  <c:v>23731</c:v>
                </c:pt>
                <c:pt idx="39">
                  <c:v>21858</c:v>
                </c:pt>
                <c:pt idx="40">
                  <c:v>22682</c:v>
                </c:pt>
                <c:pt idx="41">
                  <c:v>21237</c:v>
                </c:pt>
                <c:pt idx="42" formatCode="0">
                  <c:v>24959</c:v>
                </c:pt>
                <c:pt idx="43" formatCode="0">
                  <c:v>22806.720000000001</c:v>
                </c:pt>
                <c:pt idx="44" formatCode="0">
                  <c:v>21987.858181818185</c:v>
                </c:pt>
                <c:pt idx="45" formatCode="0">
                  <c:v>20648.949090909093</c:v>
                </c:pt>
                <c:pt idx="46" formatCode="0">
                  <c:v>24474.403636363641</c:v>
                </c:pt>
                <c:pt idx="47" formatCode="0">
                  <c:v>23490.105454545457</c:v>
                </c:pt>
                <c:pt idx="48" formatCode="0">
                  <c:v>22671.243636363641</c:v>
                </c:pt>
                <c:pt idx="49" formatCode="0">
                  <c:v>21332.334545454549</c:v>
                </c:pt>
                <c:pt idx="50" formatCode="0">
                  <c:v>25157.789090909097</c:v>
                </c:pt>
                <c:pt idx="51" formatCode="0">
                  <c:v>24173.490909090913</c:v>
                </c:pt>
                <c:pt idx="52" formatCode="0">
                  <c:v>23354.629090909097</c:v>
                </c:pt>
                <c:pt idx="53" formatCode="0">
                  <c:v>22015.72</c:v>
                </c:pt>
                <c:pt idx="54" formatCode="0">
                  <c:v>25841.174545454545</c:v>
                </c:pt>
                <c:pt idx="55" formatCode="0">
                  <c:v>24856.876363636366</c:v>
                </c:pt>
                <c:pt idx="56" formatCode="0">
                  <c:v>24038.014545454545</c:v>
                </c:pt>
                <c:pt idx="57" formatCode="0">
                  <c:v>22699.105454545454</c:v>
                </c:pt>
                <c:pt idx="58" formatCode="0">
                  <c:v>26524.560000000001</c:v>
                </c:pt>
                <c:pt idx="59" formatCode="0">
                  <c:v>25540.261818181818</c:v>
                </c:pt>
                <c:pt idx="60" formatCode="0">
                  <c:v>24721.4</c:v>
                </c:pt>
                <c:pt idx="61" formatCode="0">
                  <c:v>23382.49090909091</c:v>
                </c:pt>
              </c:numCache>
            </c:numRef>
          </c:val>
        </c:ser>
        <c:dLbls/>
        <c:marker val="1"/>
        <c:axId val="160362496"/>
        <c:axId val="160364032"/>
      </c:lineChart>
      <c:catAx>
        <c:axId val="1603624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364032"/>
        <c:crosses val="autoZero"/>
        <c:auto val="1"/>
        <c:lblAlgn val="ctr"/>
        <c:lblOffset val="100"/>
      </c:catAx>
      <c:valAx>
        <c:axId val="1603640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362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Sheet2!$O$5</c:f>
              <c:strCache>
                <c:ptCount val="1"/>
                <c:pt idx="0">
                  <c:v>Institution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Sheet2!$O$6:$O$67</c:f>
              <c:numCache>
                <c:formatCode>General</c:formatCode>
                <c:ptCount val="62"/>
                <c:pt idx="0">
                  <c:v>174623</c:v>
                </c:pt>
                <c:pt idx="1">
                  <c:v>150684</c:v>
                </c:pt>
                <c:pt idx="2">
                  <c:v>157920</c:v>
                </c:pt>
                <c:pt idx="3">
                  <c:v>171882</c:v>
                </c:pt>
                <c:pt idx="4">
                  <c:v>155328</c:v>
                </c:pt>
                <c:pt idx="5">
                  <c:v>91418</c:v>
                </c:pt>
                <c:pt idx="6">
                  <c:v>166479</c:v>
                </c:pt>
                <c:pt idx="7">
                  <c:v>176095</c:v>
                </c:pt>
                <c:pt idx="8">
                  <c:v>147848</c:v>
                </c:pt>
                <c:pt idx="9">
                  <c:v>160813</c:v>
                </c:pt>
                <c:pt idx="10">
                  <c:v>184654</c:v>
                </c:pt>
                <c:pt idx="11">
                  <c:v>168746</c:v>
                </c:pt>
                <c:pt idx="12">
                  <c:v>179493</c:v>
                </c:pt>
                <c:pt idx="13">
                  <c:v>140237</c:v>
                </c:pt>
                <c:pt idx="14">
                  <c:v>155562</c:v>
                </c:pt>
                <c:pt idx="15">
                  <c:v>156654</c:v>
                </c:pt>
                <c:pt idx="16">
                  <c:v>150220</c:v>
                </c:pt>
                <c:pt idx="17">
                  <c:v>137595</c:v>
                </c:pt>
                <c:pt idx="18">
                  <c:v>159846</c:v>
                </c:pt>
                <c:pt idx="19">
                  <c:v>142337</c:v>
                </c:pt>
                <c:pt idx="20">
                  <c:v>143202</c:v>
                </c:pt>
                <c:pt idx="21">
                  <c:v>132310</c:v>
                </c:pt>
                <c:pt idx="22">
                  <c:v>155399</c:v>
                </c:pt>
                <c:pt idx="23">
                  <c:v>154654</c:v>
                </c:pt>
                <c:pt idx="24">
                  <c:v>151191</c:v>
                </c:pt>
                <c:pt idx="25">
                  <c:v>146026</c:v>
                </c:pt>
                <c:pt idx="26">
                  <c:v>150987</c:v>
                </c:pt>
                <c:pt idx="27">
                  <c:v>137449</c:v>
                </c:pt>
                <c:pt idx="28">
                  <c:v>145304</c:v>
                </c:pt>
                <c:pt idx="29">
                  <c:v>150955</c:v>
                </c:pt>
                <c:pt idx="30">
                  <c:v>119860</c:v>
                </c:pt>
                <c:pt idx="31">
                  <c:v>157687</c:v>
                </c:pt>
                <c:pt idx="32">
                  <c:v>152128</c:v>
                </c:pt>
                <c:pt idx="33">
                  <c:v>152055</c:v>
                </c:pt>
                <c:pt idx="34">
                  <c:v>171399</c:v>
                </c:pt>
                <c:pt idx="35">
                  <c:v>202038</c:v>
                </c:pt>
                <c:pt idx="36">
                  <c:v>165906</c:v>
                </c:pt>
                <c:pt idx="37">
                  <c:v>155878</c:v>
                </c:pt>
                <c:pt idx="38">
                  <c:v>174920</c:v>
                </c:pt>
                <c:pt idx="39">
                  <c:v>179152</c:v>
                </c:pt>
                <c:pt idx="40">
                  <c:v>162857</c:v>
                </c:pt>
                <c:pt idx="41">
                  <c:v>147557</c:v>
                </c:pt>
                <c:pt idx="42" formatCode="0">
                  <c:v>165877</c:v>
                </c:pt>
                <c:pt idx="43" formatCode="0">
                  <c:v>167355.44</c:v>
                </c:pt>
                <c:pt idx="44" formatCode="0">
                  <c:v>160030.22545454546</c:v>
                </c:pt>
                <c:pt idx="45" formatCode="0">
                  <c:v>145250.95272727273</c:v>
                </c:pt>
                <c:pt idx="46" formatCode="0">
                  <c:v>163194.13454545455</c:v>
                </c:pt>
                <c:pt idx="47" formatCode="0">
                  <c:v>167843.81090909094</c:v>
                </c:pt>
                <c:pt idx="48" formatCode="0">
                  <c:v>160518.59636363637</c:v>
                </c:pt>
                <c:pt idx="49" formatCode="0">
                  <c:v>145739.32363636364</c:v>
                </c:pt>
                <c:pt idx="50" formatCode="0">
                  <c:v>163682.50545454546</c:v>
                </c:pt>
                <c:pt idx="51" formatCode="0">
                  <c:v>168332.18181818185</c:v>
                </c:pt>
                <c:pt idx="52" formatCode="0">
                  <c:v>161006.96727272728</c:v>
                </c:pt>
                <c:pt idx="53" formatCode="0">
                  <c:v>146227.69454545455</c:v>
                </c:pt>
                <c:pt idx="54" formatCode="0">
                  <c:v>164170.87636363637</c:v>
                </c:pt>
                <c:pt idx="55" formatCode="0">
                  <c:v>168820.55272727276</c:v>
                </c:pt>
                <c:pt idx="56" formatCode="0">
                  <c:v>161495.3381818182</c:v>
                </c:pt>
                <c:pt idx="57" formatCode="0">
                  <c:v>146716.06545454546</c:v>
                </c:pt>
                <c:pt idx="58" formatCode="0">
                  <c:v>164659.24727272728</c:v>
                </c:pt>
                <c:pt idx="59" formatCode="0">
                  <c:v>169308.92363636367</c:v>
                </c:pt>
                <c:pt idx="60" formatCode="0">
                  <c:v>161983.70909090911</c:v>
                </c:pt>
                <c:pt idx="61" formatCode="0">
                  <c:v>147204.43636363637</c:v>
                </c:pt>
              </c:numCache>
            </c:numRef>
          </c:val>
        </c:ser>
        <c:dLbls/>
        <c:marker val="1"/>
        <c:axId val="192880640"/>
        <c:axId val="192882176"/>
      </c:lineChart>
      <c:catAx>
        <c:axId val="1928806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82176"/>
        <c:crosses val="autoZero"/>
        <c:auto val="1"/>
        <c:lblAlgn val="ctr"/>
        <c:lblOffset val="100"/>
      </c:catAx>
      <c:valAx>
        <c:axId val="1928821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8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Sheet2!$P$5</c:f>
              <c:strCache>
                <c:ptCount val="1"/>
                <c:pt idx="0">
                  <c:v>Disposal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Sheet2!$P$6:$P$67</c:f>
              <c:numCache>
                <c:formatCode>General</c:formatCode>
                <c:ptCount val="62"/>
                <c:pt idx="0">
                  <c:v>174236</c:v>
                </c:pt>
                <c:pt idx="1">
                  <c:v>135310</c:v>
                </c:pt>
                <c:pt idx="2">
                  <c:v>172715</c:v>
                </c:pt>
                <c:pt idx="3">
                  <c:v>186870</c:v>
                </c:pt>
                <c:pt idx="4">
                  <c:v>161562</c:v>
                </c:pt>
                <c:pt idx="5">
                  <c:v>128822</c:v>
                </c:pt>
                <c:pt idx="6">
                  <c:v>176932</c:v>
                </c:pt>
                <c:pt idx="7">
                  <c:v>168127</c:v>
                </c:pt>
                <c:pt idx="8">
                  <c:v>147586</c:v>
                </c:pt>
                <c:pt idx="9">
                  <c:v>154907</c:v>
                </c:pt>
                <c:pt idx="10">
                  <c:v>188075</c:v>
                </c:pt>
                <c:pt idx="11">
                  <c:v>163713</c:v>
                </c:pt>
                <c:pt idx="12">
                  <c:v>184102</c:v>
                </c:pt>
                <c:pt idx="13">
                  <c:v>135242</c:v>
                </c:pt>
                <c:pt idx="14">
                  <c:v>153258</c:v>
                </c:pt>
                <c:pt idx="15">
                  <c:v>159768</c:v>
                </c:pt>
                <c:pt idx="16">
                  <c:v>155633</c:v>
                </c:pt>
                <c:pt idx="17">
                  <c:v>129137</c:v>
                </c:pt>
                <c:pt idx="18">
                  <c:v>165453</c:v>
                </c:pt>
                <c:pt idx="19">
                  <c:v>135595</c:v>
                </c:pt>
                <c:pt idx="20">
                  <c:v>155775</c:v>
                </c:pt>
                <c:pt idx="21">
                  <c:v>124875</c:v>
                </c:pt>
                <c:pt idx="22">
                  <c:v>174309</c:v>
                </c:pt>
                <c:pt idx="23">
                  <c:v>148059</c:v>
                </c:pt>
                <c:pt idx="24">
                  <c:v>179308</c:v>
                </c:pt>
                <c:pt idx="25">
                  <c:v>142856</c:v>
                </c:pt>
                <c:pt idx="26">
                  <c:v>149270</c:v>
                </c:pt>
                <c:pt idx="27">
                  <c:v>135013</c:v>
                </c:pt>
                <c:pt idx="28">
                  <c:v>144321</c:v>
                </c:pt>
                <c:pt idx="29">
                  <c:v>127639</c:v>
                </c:pt>
                <c:pt idx="30">
                  <c:v>112238</c:v>
                </c:pt>
                <c:pt idx="31">
                  <c:v>130669</c:v>
                </c:pt>
                <c:pt idx="32">
                  <c:v>125741</c:v>
                </c:pt>
                <c:pt idx="33">
                  <c:v>137674</c:v>
                </c:pt>
                <c:pt idx="34">
                  <c:v>166694</c:v>
                </c:pt>
                <c:pt idx="35">
                  <c:v>217021</c:v>
                </c:pt>
                <c:pt idx="36">
                  <c:v>145210</c:v>
                </c:pt>
                <c:pt idx="37">
                  <c:v>142335</c:v>
                </c:pt>
                <c:pt idx="38">
                  <c:v>183662</c:v>
                </c:pt>
                <c:pt idx="39">
                  <c:v>187506</c:v>
                </c:pt>
                <c:pt idx="40">
                  <c:v>165135</c:v>
                </c:pt>
                <c:pt idx="41">
                  <c:v>120623</c:v>
                </c:pt>
                <c:pt idx="42" formatCode="0">
                  <c:v>156667</c:v>
                </c:pt>
                <c:pt idx="43" formatCode="0">
                  <c:v>157099.3066666667</c:v>
                </c:pt>
                <c:pt idx="44" formatCode="0">
                  <c:v>151362.86181818182</c:v>
                </c:pt>
                <c:pt idx="45" formatCode="0">
                  <c:v>127800.22545454549</c:v>
                </c:pt>
                <c:pt idx="46" formatCode="0">
                  <c:v>156877.77090909093</c:v>
                </c:pt>
                <c:pt idx="47" formatCode="0">
                  <c:v>155983.88969696971</c:v>
                </c:pt>
                <c:pt idx="48" formatCode="0">
                  <c:v>150247.44484848485</c:v>
                </c:pt>
                <c:pt idx="49" formatCode="0">
                  <c:v>126684.8084848485</c:v>
                </c:pt>
                <c:pt idx="50" formatCode="0">
                  <c:v>155762.35393939397</c:v>
                </c:pt>
                <c:pt idx="51" formatCode="0">
                  <c:v>154868.47272727275</c:v>
                </c:pt>
                <c:pt idx="52" formatCode="0">
                  <c:v>149132.02787878789</c:v>
                </c:pt>
                <c:pt idx="53" formatCode="0">
                  <c:v>125569.39151515155</c:v>
                </c:pt>
                <c:pt idx="54" formatCode="0">
                  <c:v>154646.93696969701</c:v>
                </c:pt>
                <c:pt idx="55" formatCode="0">
                  <c:v>153753.05575757578</c:v>
                </c:pt>
                <c:pt idx="56" formatCode="0">
                  <c:v>148016.61090909093</c:v>
                </c:pt>
                <c:pt idx="57" formatCode="0">
                  <c:v>124453.97454545458</c:v>
                </c:pt>
                <c:pt idx="58" formatCode="0">
                  <c:v>153531.52000000002</c:v>
                </c:pt>
                <c:pt idx="59" formatCode="0">
                  <c:v>152637.63878787882</c:v>
                </c:pt>
                <c:pt idx="60" formatCode="0">
                  <c:v>146901.19393939397</c:v>
                </c:pt>
                <c:pt idx="61" formatCode="0">
                  <c:v>123338.55757575762</c:v>
                </c:pt>
              </c:numCache>
            </c:numRef>
          </c:val>
        </c:ser>
        <c:dLbls/>
        <c:marker val="1"/>
        <c:axId val="192926848"/>
        <c:axId val="192928384"/>
      </c:lineChart>
      <c:catAx>
        <c:axId val="1929268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928384"/>
        <c:crosses val="autoZero"/>
        <c:auto val="1"/>
        <c:lblAlgn val="ctr"/>
        <c:lblOffset val="100"/>
      </c:catAx>
      <c:valAx>
        <c:axId val="1929283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92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Sheet2!$Q$5</c:f>
              <c:strCache>
                <c:ptCount val="1"/>
                <c:pt idx="0">
                  <c:v>Pendency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Sheet2!$Q$6:$Q$67</c:f>
              <c:numCache>
                <c:formatCode>General</c:formatCode>
                <c:ptCount val="62"/>
                <c:pt idx="0">
                  <c:v>960804</c:v>
                </c:pt>
                <c:pt idx="1">
                  <c:v>976178</c:v>
                </c:pt>
                <c:pt idx="2">
                  <c:v>961383</c:v>
                </c:pt>
                <c:pt idx="3">
                  <c:v>946395</c:v>
                </c:pt>
                <c:pt idx="4">
                  <c:v>940161</c:v>
                </c:pt>
                <c:pt idx="5">
                  <c:v>902757</c:v>
                </c:pt>
                <c:pt idx="6">
                  <c:v>943686</c:v>
                </c:pt>
                <c:pt idx="7">
                  <c:v>951654</c:v>
                </c:pt>
                <c:pt idx="8">
                  <c:v>951916</c:v>
                </c:pt>
                <c:pt idx="9">
                  <c:v>957822</c:v>
                </c:pt>
                <c:pt idx="10">
                  <c:v>954401</c:v>
                </c:pt>
                <c:pt idx="11">
                  <c:v>959434</c:v>
                </c:pt>
                <c:pt idx="12">
                  <c:v>954825</c:v>
                </c:pt>
                <c:pt idx="13">
                  <c:v>959820</c:v>
                </c:pt>
                <c:pt idx="14">
                  <c:v>962124</c:v>
                </c:pt>
                <c:pt idx="15">
                  <c:v>959010</c:v>
                </c:pt>
                <c:pt idx="16">
                  <c:v>953597</c:v>
                </c:pt>
                <c:pt idx="17">
                  <c:v>962055</c:v>
                </c:pt>
                <c:pt idx="18">
                  <c:v>956448</c:v>
                </c:pt>
                <c:pt idx="19">
                  <c:v>963190</c:v>
                </c:pt>
                <c:pt idx="20">
                  <c:v>950617</c:v>
                </c:pt>
                <c:pt idx="21">
                  <c:v>958052</c:v>
                </c:pt>
                <c:pt idx="22">
                  <c:v>939142</c:v>
                </c:pt>
                <c:pt idx="23">
                  <c:v>945737</c:v>
                </c:pt>
                <c:pt idx="24">
                  <c:v>917620</c:v>
                </c:pt>
                <c:pt idx="25">
                  <c:v>920790</c:v>
                </c:pt>
                <c:pt idx="26">
                  <c:v>922507</c:v>
                </c:pt>
                <c:pt idx="27">
                  <c:v>924943</c:v>
                </c:pt>
                <c:pt idx="28">
                  <c:v>925926</c:v>
                </c:pt>
                <c:pt idx="29">
                  <c:v>949242</c:v>
                </c:pt>
                <c:pt idx="30">
                  <c:v>956864</c:v>
                </c:pt>
                <c:pt idx="31">
                  <c:v>983882</c:v>
                </c:pt>
                <c:pt idx="32">
                  <c:v>1010269</c:v>
                </c:pt>
                <c:pt idx="33">
                  <c:v>1024650</c:v>
                </c:pt>
                <c:pt idx="34">
                  <c:v>1029355</c:v>
                </c:pt>
                <c:pt idx="35">
                  <c:v>1014372</c:v>
                </c:pt>
                <c:pt idx="36">
                  <c:v>1035068</c:v>
                </c:pt>
                <c:pt idx="37">
                  <c:v>1048611</c:v>
                </c:pt>
                <c:pt idx="38">
                  <c:v>1039869</c:v>
                </c:pt>
                <c:pt idx="39">
                  <c:v>1031515</c:v>
                </c:pt>
                <c:pt idx="40">
                  <c:v>1029237</c:v>
                </c:pt>
                <c:pt idx="41">
                  <c:v>1056171</c:v>
                </c:pt>
                <c:pt idx="42">
                  <c:v>1065381</c:v>
                </c:pt>
                <c:pt idx="43">
                  <c:v>1065381</c:v>
                </c:pt>
                <c:pt idx="44" formatCode="0">
                  <c:v>1074048.3636363638</c:v>
                </c:pt>
                <c:pt idx="45" formatCode="0">
                  <c:v>1091499.0909090908</c:v>
                </c:pt>
                <c:pt idx="46" formatCode="0">
                  <c:v>1097815.4545454544</c:v>
                </c:pt>
                <c:pt idx="47" formatCode="0">
                  <c:v>1109675.3757575757</c:v>
                </c:pt>
                <c:pt idx="48" formatCode="0">
                  <c:v>1119946.5272727273</c:v>
                </c:pt>
                <c:pt idx="49" formatCode="0">
                  <c:v>1139001.0424242425</c:v>
                </c:pt>
                <c:pt idx="50" formatCode="0">
                  <c:v>1146921.1939393939</c:v>
                </c:pt>
                <c:pt idx="51" formatCode="0">
                  <c:v>1160384.9030303031</c:v>
                </c:pt>
                <c:pt idx="52" formatCode="0">
                  <c:v>1172259.8424242425</c:v>
                </c:pt>
                <c:pt idx="53" formatCode="0">
                  <c:v>1192918.1454545455</c:v>
                </c:pt>
                <c:pt idx="54" formatCode="0">
                  <c:v>1202442.084848485</c:v>
                </c:pt>
                <c:pt idx="55" formatCode="0">
                  <c:v>1217509.581818182</c:v>
                </c:pt>
                <c:pt idx="56" formatCode="0">
                  <c:v>1230988.3090909093</c:v>
                </c:pt>
                <c:pt idx="57" formatCode="0">
                  <c:v>1253250.4000000001</c:v>
                </c:pt>
                <c:pt idx="58" formatCode="0">
                  <c:v>1264378.1272727274</c:v>
                </c:pt>
                <c:pt idx="59" formatCode="0">
                  <c:v>1281049.4121212121</c:v>
                </c:pt>
                <c:pt idx="60" formatCode="0">
                  <c:v>1296131.9272727272</c:v>
                </c:pt>
                <c:pt idx="61" formatCode="0">
                  <c:v>1319997.8060606059</c:v>
                </c:pt>
              </c:numCache>
            </c:numRef>
          </c:val>
        </c:ser>
        <c:dLbls/>
        <c:marker val="1"/>
        <c:axId val="192968960"/>
        <c:axId val="192970752"/>
      </c:lineChart>
      <c:catAx>
        <c:axId val="1929689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970752"/>
        <c:crosses val="autoZero"/>
        <c:auto val="1"/>
        <c:lblAlgn val="ctr"/>
        <c:lblOffset val="100"/>
      </c:catAx>
      <c:valAx>
        <c:axId val="1929707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96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Sheet2!$H$5</c:f>
              <c:strCache>
                <c:ptCount val="1"/>
                <c:pt idx="0">
                  <c:v>Sanctioned Strength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Sheet2!$H$6:$H$67</c:f>
              <c:numCache>
                <c:formatCode>General</c:formatCode>
                <c:ptCount val="62"/>
                <c:pt idx="0">
                  <c:v>699</c:v>
                </c:pt>
                <c:pt idx="1">
                  <c:v>827</c:v>
                </c:pt>
                <c:pt idx="2">
                  <c:v>827</c:v>
                </c:pt>
                <c:pt idx="3">
                  <c:v>827</c:v>
                </c:pt>
                <c:pt idx="4">
                  <c:v>827</c:v>
                </c:pt>
                <c:pt idx="5">
                  <c:v>817</c:v>
                </c:pt>
                <c:pt idx="6">
                  <c:v>818</c:v>
                </c:pt>
                <c:pt idx="7">
                  <c:v>869</c:v>
                </c:pt>
                <c:pt idx="8">
                  <c:v>906</c:v>
                </c:pt>
                <c:pt idx="9">
                  <c:v>923</c:v>
                </c:pt>
                <c:pt idx="10">
                  <c:v>925</c:v>
                </c:pt>
                <c:pt idx="11">
                  <c:v>926</c:v>
                </c:pt>
                <c:pt idx="12">
                  <c:v>926</c:v>
                </c:pt>
                <c:pt idx="13">
                  <c:v>930</c:v>
                </c:pt>
                <c:pt idx="14">
                  <c:v>931</c:v>
                </c:pt>
                <c:pt idx="15">
                  <c:v>931</c:v>
                </c:pt>
                <c:pt idx="16">
                  <c:v>930</c:v>
                </c:pt>
                <c:pt idx="17">
                  <c:v>930</c:v>
                </c:pt>
                <c:pt idx="18">
                  <c:v>931</c:v>
                </c:pt>
                <c:pt idx="19">
                  <c:v>930</c:v>
                </c:pt>
                <c:pt idx="20">
                  <c:v>930</c:v>
                </c:pt>
                <c:pt idx="21">
                  <c:v>930</c:v>
                </c:pt>
                <c:pt idx="22">
                  <c:v>930</c:v>
                </c:pt>
                <c:pt idx="23">
                  <c:v>930</c:v>
                </c:pt>
                <c:pt idx="24">
                  <c:v>834</c:v>
                </c:pt>
                <c:pt idx="25">
                  <c:v>836</c:v>
                </c:pt>
                <c:pt idx="26">
                  <c:v>836</c:v>
                </c:pt>
                <c:pt idx="27">
                  <c:v>840</c:v>
                </c:pt>
                <c:pt idx="28">
                  <c:v>840</c:v>
                </c:pt>
                <c:pt idx="29">
                  <c:v>894</c:v>
                </c:pt>
                <c:pt idx="30">
                  <c:v>894</c:v>
                </c:pt>
                <c:pt idx="31">
                  <c:v>962</c:v>
                </c:pt>
                <c:pt idx="32">
                  <c:v>962</c:v>
                </c:pt>
                <c:pt idx="33">
                  <c:v>962</c:v>
                </c:pt>
                <c:pt idx="34">
                  <c:v>1034</c:v>
                </c:pt>
                <c:pt idx="35">
                  <c:v>1034</c:v>
                </c:pt>
                <c:pt idx="36">
                  <c:v>1034</c:v>
                </c:pt>
                <c:pt idx="37">
                  <c:v>1034</c:v>
                </c:pt>
                <c:pt idx="38">
                  <c:v>1034</c:v>
                </c:pt>
                <c:pt idx="39">
                  <c:v>1034</c:v>
                </c:pt>
                <c:pt idx="40">
                  <c:v>962</c:v>
                </c:pt>
                <c:pt idx="41">
                  <c:v>975</c:v>
                </c:pt>
                <c:pt idx="42">
                  <c:v>975</c:v>
                </c:pt>
                <c:pt idx="43" formatCode="0">
                  <c:v>1019.32</c:v>
                </c:pt>
                <c:pt idx="44" formatCode="0">
                  <c:v>994.74909090909102</c:v>
                </c:pt>
                <c:pt idx="45" formatCode="0">
                  <c:v>1013.6581818181818</c:v>
                </c:pt>
                <c:pt idx="46" formatCode="0">
                  <c:v>1020.6581818181819</c:v>
                </c:pt>
                <c:pt idx="47" formatCode="0">
                  <c:v>1035.869090909091</c:v>
                </c:pt>
                <c:pt idx="48" formatCode="0">
                  <c:v>1011.2981818181819</c:v>
                </c:pt>
                <c:pt idx="49" formatCode="0">
                  <c:v>1030.2072727272728</c:v>
                </c:pt>
                <c:pt idx="50" formatCode="0">
                  <c:v>1037.2072727272728</c:v>
                </c:pt>
                <c:pt idx="51" formatCode="0">
                  <c:v>1052.4181818181819</c:v>
                </c:pt>
                <c:pt idx="52" formatCode="0">
                  <c:v>1027.8472727272729</c:v>
                </c:pt>
                <c:pt idx="53" formatCode="0">
                  <c:v>1046.7563636363636</c:v>
                </c:pt>
                <c:pt idx="54" formatCode="0">
                  <c:v>1053.7563636363636</c:v>
                </c:pt>
                <c:pt idx="55" formatCode="0">
                  <c:v>1068.9672727272728</c:v>
                </c:pt>
                <c:pt idx="56" formatCode="0">
                  <c:v>1044.396363636364</c:v>
                </c:pt>
                <c:pt idx="57" formatCode="0">
                  <c:v>1063.3054545454545</c:v>
                </c:pt>
                <c:pt idx="58" formatCode="0">
                  <c:v>1070.3054545454545</c:v>
                </c:pt>
                <c:pt idx="59" formatCode="0">
                  <c:v>1085.5163636363636</c:v>
                </c:pt>
                <c:pt idx="60" formatCode="0">
                  <c:v>1060.9454545454548</c:v>
                </c:pt>
                <c:pt idx="61" formatCode="0">
                  <c:v>1079.8545454545454</c:v>
                </c:pt>
              </c:numCache>
            </c:numRef>
          </c:val>
        </c:ser>
        <c:ser>
          <c:idx val="1"/>
          <c:order val="1"/>
          <c:tx>
            <c:strRef>
              <c:f>Sheet2!$I$5</c:f>
              <c:strCache>
                <c:ptCount val="1"/>
                <c:pt idx="0">
                  <c:v>Working Strength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Sheet2!$I$6:$I$67</c:f>
              <c:numCache>
                <c:formatCode>General</c:formatCode>
                <c:ptCount val="62"/>
                <c:pt idx="0">
                  <c:v>661</c:v>
                </c:pt>
                <c:pt idx="1">
                  <c:v>760</c:v>
                </c:pt>
                <c:pt idx="2">
                  <c:v>752</c:v>
                </c:pt>
                <c:pt idx="3">
                  <c:v>720</c:v>
                </c:pt>
                <c:pt idx="4">
                  <c:v>712</c:v>
                </c:pt>
                <c:pt idx="5">
                  <c:v>697</c:v>
                </c:pt>
                <c:pt idx="6">
                  <c:v>706</c:v>
                </c:pt>
                <c:pt idx="7">
                  <c:v>694</c:v>
                </c:pt>
                <c:pt idx="8">
                  <c:v>679</c:v>
                </c:pt>
                <c:pt idx="9">
                  <c:v>679</c:v>
                </c:pt>
                <c:pt idx="10">
                  <c:v>726</c:v>
                </c:pt>
                <c:pt idx="11">
                  <c:v>741</c:v>
                </c:pt>
                <c:pt idx="12">
                  <c:v>832</c:v>
                </c:pt>
                <c:pt idx="13">
                  <c:v>823</c:v>
                </c:pt>
                <c:pt idx="14">
                  <c:v>823</c:v>
                </c:pt>
                <c:pt idx="15">
                  <c:v>820</c:v>
                </c:pt>
                <c:pt idx="16">
                  <c:v>801</c:v>
                </c:pt>
                <c:pt idx="17">
                  <c:v>782</c:v>
                </c:pt>
                <c:pt idx="18">
                  <c:v>772</c:v>
                </c:pt>
                <c:pt idx="19">
                  <c:v>826</c:v>
                </c:pt>
                <c:pt idx="20">
                  <c:v>813</c:v>
                </c:pt>
                <c:pt idx="21">
                  <c:v>816</c:v>
                </c:pt>
                <c:pt idx="22">
                  <c:v>800</c:v>
                </c:pt>
                <c:pt idx="23">
                  <c:v>794</c:v>
                </c:pt>
                <c:pt idx="24">
                  <c:v>717</c:v>
                </c:pt>
                <c:pt idx="25">
                  <c:v>713</c:v>
                </c:pt>
                <c:pt idx="26">
                  <c:v>709</c:v>
                </c:pt>
                <c:pt idx="27">
                  <c:v>716</c:v>
                </c:pt>
                <c:pt idx="28">
                  <c:v>718</c:v>
                </c:pt>
                <c:pt idx="29">
                  <c:v>758</c:v>
                </c:pt>
                <c:pt idx="30">
                  <c:v>819</c:v>
                </c:pt>
                <c:pt idx="31">
                  <c:v>816</c:v>
                </c:pt>
                <c:pt idx="32">
                  <c:v>866</c:v>
                </c:pt>
                <c:pt idx="33">
                  <c:v>856</c:v>
                </c:pt>
                <c:pt idx="34">
                  <c:v>850</c:v>
                </c:pt>
                <c:pt idx="35">
                  <c:v>839</c:v>
                </c:pt>
                <c:pt idx="36">
                  <c:v>831</c:v>
                </c:pt>
                <c:pt idx="37">
                  <c:v>812</c:v>
                </c:pt>
                <c:pt idx="38">
                  <c:v>795</c:v>
                </c:pt>
                <c:pt idx="39">
                  <c:v>786</c:v>
                </c:pt>
                <c:pt idx="40">
                  <c:v>750</c:v>
                </c:pt>
                <c:pt idx="41">
                  <c:v>806</c:v>
                </c:pt>
                <c:pt idx="42">
                  <c:v>798</c:v>
                </c:pt>
                <c:pt idx="43" formatCode="0">
                  <c:v>827.18666666666661</c:v>
                </c:pt>
                <c:pt idx="44" formatCode="0">
                  <c:v>818.53090909090906</c:v>
                </c:pt>
                <c:pt idx="45" formatCode="0">
                  <c:v>829.62181818181818</c:v>
                </c:pt>
                <c:pt idx="46" formatCode="0">
                  <c:v>833.98545454545456</c:v>
                </c:pt>
                <c:pt idx="47" formatCode="0">
                  <c:v>836.63878787878787</c:v>
                </c:pt>
                <c:pt idx="48" formatCode="0">
                  <c:v>827.98303030303032</c:v>
                </c:pt>
                <c:pt idx="49" formatCode="0">
                  <c:v>839.07393939393933</c:v>
                </c:pt>
                <c:pt idx="50" formatCode="0">
                  <c:v>843.4375757575757</c:v>
                </c:pt>
                <c:pt idx="51" formatCode="0">
                  <c:v>846.09090909090901</c:v>
                </c:pt>
                <c:pt idx="52" formatCode="0">
                  <c:v>837.43515151515146</c:v>
                </c:pt>
                <c:pt idx="53" formatCode="0">
                  <c:v>848.52606060606058</c:v>
                </c:pt>
                <c:pt idx="54" formatCode="0">
                  <c:v>852.88969696969696</c:v>
                </c:pt>
                <c:pt idx="55" formatCode="0">
                  <c:v>855.54303030303026</c:v>
                </c:pt>
                <c:pt idx="56" formatCode="0">
                  <c:v>846.88727272727272</c:v>
                </c:pt>
                <c:pt idx="57" formatCode="0">
                  <c:v>857.97818181818184</c:v>
                </c:pt>
                <c:pt idx="58" formatCode="0">
                  <c:v>862.34181818181821</c:v>
                </c:pt>
                <c:pt idx="59" formatCode="0">
                  <c:v>864.99515151515152</c:v>
                </c:pt>
                <c:pt idx="60" formatCode="0">
                  <c:v>856.33939393939386</c:v>
                </c:pt>
                <c:pt idx="61" formatCode="0">
                  <c:v>867.43030303030309</c:v>
                </c:pt>
              </c:numCache>
            </c:numRef>
          </c:val>
        </c:ser>
        <c:ser>
          <c:idx val="2"/>
          <c:order val="2"/>
          <c:tx>
            <c:strRef>
              <c:f>Sheet2!$J$5</c:f>
              <c:strCache>
                <c:ptCount val="1"/>
                <c:pt idx="0">
                  <c:v>Vacancies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Sheet2!$J$6:$J$67</c:f>
              <c:numCache>
                <c:formatCode>General</c:formatCode>
                <c:ptCount val="62"/>
                <c:pt idx="0">
                  <c:v>38</c:v>
                </c:pt>
                <c:pt idx="1">
                  <c:v>67</c:v>
                </c:pt>
                <c:pt idx="2">
                  <c:v>75</c:v>
                </c:pt>
                <c:pt idx="3">
                  <c:v>107</c:v>
                </c:pt>
                <c:pt idx="4">
                  <c:v>115</c:v>
                </c:pt>
                <c:pt idx="5">
                  <c:v>120</c:v>
                </c:pt>
                <c:pt idx="6">
                  <c:v>112</c:v>
                </c:pt>
                <c:pt idx="7">
                  <c:v>175</c:v>
                </c:pt>
                <c:pt idx="8">
                  <c:v>227</c:v>
                </c:pt>
                <c:pt idx="9">
                  <c:v>244</c:v>
                </c:pt>
                <c:pt idx="10">
                  <c:v>199</c:v>
                </c:pt>
                <c:pt idx="11">
                  <c:v>185</c:v>
                </c:pt>
                <c:pt idx="12">
                  <c:v>94</c:v>
                </c:pt>
                <c:pt idx="13">
                  <c:v>107</c:v>
                </c:pt>
                <c:pt idx="14">
                  <c:v>108</c:v>
                </c:pt>
                <c:pt idx="15">
                  <c:v>111</c:v>
                </c:pt>
                <c:pt idx="16">
                  <c:v>129</c:v>
                </c:pt>
                <c:pt idx="17">
                  <c:v>148</c:v>
                </c:pt>
                <c:pt idx="18">
                  <c:v>159</c:v>
                </c:pt>
                <c:pt idx="19">
                  <c:v>104</c:v>
                </c:pt>
                <c:pt idx="20">
                  <c:v>117</c:v>
                </c:pt>
                <c:pt idx="21">
                  <c:v>114</c:v>
                </c:pt>
                <c:pt idx="22">
                  <c:v>130</c:v>
                </c:pt>
                <c:pt idx="23">
                  <c:v>136</c:v>
                </c:pt>
                <c:pt idx="24">
                  <c:v>117</c:v>
                </c:pt>
                <c:pt idx="25">
                  <c:v>123</c:v>
                </c:pt>
                <c:pt idx="26">
                  <c:v>127</c:v>
                </c:pt>
                <c:pt idx="27">
                  <c:v>124</c:v>
                </c:pt>
                <c:pt idx="28">
                  <c:v>122</c:v>
                </c:pt>
                <c:pt idx="29">
                  <c:v>136</c:v>
                </c:pt>
                <c:pt idx="30">
                  <c:v>75</c:v>
                </c:pt>
                <c:pt idx="31">
                  <c:v>146</c:v>
                </c:pt>
                <c:pt idx="32">
                  <c:v>96</c:v>
                </c:pt>
                <c:pt idx="33">
                  <c:v>106</c:v>
                </c:pt>
                <c:pt idx="34">
                  <c:v>184</c:v>
                </c:pt>
                <c:pt idx="35">
                  <c:v>195</c:v>
                </c:pt>
                <c:pt idx="36">
                  <c:v>203</c:v>
                </c:pt>
                <c:pt idx="37">
                  <c:v>222</c:v>
                </c:pt>
                <c:pt idx="38">
                  <c:v>239</c:v>
                </c:pt>
                <c:pt idx="39">
                  <c:v>248</c:v>
                </c:pt>
                <c:pt idx="40">
                  <c:v>212</c:v>
                </c:pt>
                <c:pt idx="41">
                  <c:v>169</c:v>
                </c:pt>
                <c:pt idx="42" formatCode="0">
                  <c:v>177</c:v>
                </c:pt>
                <c:pt idx="43" formatCode="0">
                  <c:v>192.13333333333344</c:v>
                </c:pt>
                <c:pt idx="44" formatCode="0">
                  <c:v>176.21818181818196</c:v>
                </c:pt>
                <c:pt idx="45" formatCode="0">
                  <c:v>184.0363636363636</c:v>
                </c:pt>
                <c:pt idx="46" formatCode="0">
                  <c:v>186.67272727272734</c:v>
                </c:pt>
                <c:pt idx="47" formatCode="0">
                  <c:v>199.23030303030316</c:v>
                </c:pt>
                <c:pt idx="48" formatCode="0">
                  <c:v>183.31515151515157</c:v>
                </c:pt>
                <c:pt idx="49" formatCode="0">
                  <c:v>191.13333333333344</c:v>
                </c:pt>
                <c:pt idx="50" formatCode="0">
                  <c:v>193.76969696969707</c:v>
                </c:pt>
                <c:pt idx="51" formatCode="0">
                  <c:v>206.32727272727288</c:v>
                </c:pt>
                <c:pt idx="52" formatCode="0">
                  <c:v>190.41212121212141</c:v>
                </c:pt>
                <c:pt idx="53" formatCode="0">
                  <c:v>198.23030303030305</c:v>
                </c:pt>
                <c:pt idx="54" formatCode="0">
                  <c:v>200.86666666666667</c:v>
                </c:pt>
                <c:pt idx="55" formatCode="0">
                  <c:v>213.42424242424249</c:v>
                </c:pt>
                <c:pt idx="56" formatCode="0">
                  <c:v>197.50909090909124</c:v>
                </c:pt>
                <c:pt idx="57" formatCode="0">
                  <c:v>205.32727272727266</c:v>
                </c:pt>
                <c:pt idx="58" formatCode="0">
                  <c:v>207.96363636363628</c:v>
                </c:pt>
                <c:pt idx="59" formatCode="0">
                  <c:v>220.5212121212121</c:v>
                </c:pt>
                <c:pt idx="60" formatCode="0">
                  <c:v>204.60606060606096</c:v>
                </c:pt>
                <c:pt idx="61" formatCode="0">
                  <c:v>212.42424242424227</c:v>
                </c:pt>
              </c:numCache>
            </c:numRef>
          </c:val>
        </c:ser>
        <c:dLbls/>
        <c:marker val="1"/>
        <c:axId val="193009536"/>
        <c:axId val="193011072"/>
      </c:lineChart>
      <c:catAx>
        <c:axId val="1930095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011072"/>
        <c:crosses val="autoZero"/>
        <c:auto val="1"/>
        <c:lblAlgn val="ctr"/>
        <c:lblOffset val="100"/>
      </c:catAx>
      <c:valAx>
        <c:axId val="1930110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00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Sheet6!$O$5</c:f>
              <c:strCache>
                <c:ptCount val="1"/>
                <c:pt idx="0">
                  <c:v>Institution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Sheet6!$O$6:$O$67</c:f>
              <c:numCache>
                <c:formatCode>General</c:formatCode>
                <c:ptCount val="62"/>
                <c:pt idx="0">
                  <c:v>174623</c:v>
                </c:pt>
                <c:pt idx="1">
                  <c:v>150684</c:v>
                </c:pt>
                <c:pt idx="2">
                  <c:v>157920</c:v>
                </c:pt>
                <c:pt idx="3">
                  <c:v>171882</c:v>
                </c:pt>
                <c:pt idx="4">
                  <c:v>155328</c:v>
                </c:pt>
                <c:pt idx="5">
                  <c:v>91418</c:v>
                </c:pt>
                <c:pt idx="6">
                  <c:v>166479</c:v>
                </c:pt>
                <c:pt idx="7">
                  <c:v>176095</c:v>
                </c:pt>
                <c:pt idx="8">
                  <c:v>147848</c:v>
                </c:pt>
                <c:pt idx="9">
                  <c:v>160813</c:v>
                </c:pt>
                <c:pt idx="10">
                  <c:v>184654</c:v>
                </c:pt>
                <c:pt idx="11">
                  <c:v>168746</c:v>
                </c:pt>
                <c:pt idx="12">
                  <c:v>179493</c:v>
                </c:pt>
                <c:pt idx="13">
                  <c:v>140237</c:v>
                </c:pt>
                <c:pt idx="14">
                  <c:v>155562</c:v>
                </c:pt>
                <c:pt idx="15">
                  <c:v>156654</c:v>
                </c:pt>
                <c:pt idx="16">
                  <c:v>150220</c:v>
                </c:pt>
                <c:pt idx="17">
                  <c:v>137595</c:v>
                </c:pt>
                <c:pt idx="18">
                  <c:v>159846</c:v>
                </c:pt>
                <c:pt idx="19">
                  <c:v>142337</c:v>
                </c:pt>
                <c:pt idx="20">
                  <c:v>143202</c:v>
                </c:pt>
                <c:pt idx="21">
                  <c:v>132310</c:v>
                </c:pt>
                <c:pt idx="22">
                  <c:v>155399</c:v>
                </c:pt>
                <c:pt idx="23">
                  <c:v>154654</c:v>
                </c:pt>
                <c:pt idx="24">
                  <c:v>151191</c:v>
                </c:pt>
                <c:pt idx="25">
                  <c:v>146026</c:v>
                </c:pt>
                <c:pt idx="26">
                  <c:v>150987</c:v>
                </c:pt>
                <c:pt idx="27">
                  <c:v>137449</c:v>
                </c:pt>
                <c:pt idx="28">
                  <c:v>145304</c:v>
                </c:pt>
                <c:pt idx="29">
                  <c:v>150955</c:v>
                </c:pt>
                <c:pt idx="30">
                  <c:v>119860</c:v>
                </c:pt>
                <c:pt idx="31">
                  <c:v>157687</c:v>
                </c:pt>
                <c:pt idx="32">
                  <c:v>152128</c:v>
                </c:pt>
                <c:pt idx="33">
                  <c:v>152055</c:v>
                </c:pt>
                <c:pt idx="34">
                  <c:v>171399</c:v>
                </c:pt>
                <c:pt idx="35">
                  <c:v>202038</c:v>
                </c:pt>
                <c:pt idx="36">
                  <c:v>165906</c:v>
                </c:pt>
                <c:pt idx="37">
                  <c:v>155878</c:v>
                </c:pt>
                <c:pt idx="38">
                  <c:v>174920</c:v>
                </c:pt>
                <c:pt idx="39">
                  <c:v>179152</c:v>
                </c:pt>
                <c:pt idx="40">
                  <c:v>162857</c:v>
                </c:pt>
                <c:pt idx="41">
                  <c:v>147557</c:v>
                </c:pt>
                <c:pt idx="42" formatCode="0">
                  <c:v>165877</c:v>
                </c:pt>
                <c:pt idx="43" formatCode="0">
                  <c:v>167355.44</c:v>
                </c:pt>
                <c:pt idx="44" formatCode="0">
                  <c:v>160030.22545454546</c:v>
                </c:pt>
                <c:pt idx="45" formatCode="0">
                  <c:v>145250.95272727273</c:v>
                </c:pt>
                <c:pt idx="46" formatCode="0">
                  <c:v>163194.13454545455</c:v>
                </c:pt>
                <c:pt idx="47" formatCode="0">
                  <c:v>167843.81090909094</c:v>
                </c:pt>
                <c:pt idx="48" formatCode="0">
                  <c:v>160518.59636363637</c:v>
                </c:pt>
                <c:pt idx="49" formatCode="0">
                  <c:v>145739.32363636364</c:v>
                </c:pt>
                <c:pt idx="50" formatCode="0">
                  <c:v>163682.50545454546</c:v>
                </c:pt>
                <c:pt idx="51" formatCode="0">
                  <c:v>168332.18181818185</c:v>
                </c:pt>
                <c:pt idx="52" formatCode="0">
                  <c:v>161006.96727272728</c:v>
                </c:pt>
                <c:pt idx="53" formatCode="0">
                  <c:v>146227.69454545455</c:v>
                </c:pt>
                <c:pt idx="54" formatCode="0">
                  <c:v>164170.87636363637</c:v>
                </c:pt>
                <c:pt idx="55" formatCode="0">
                  <c:v>168820.55272727276</c:v>
                </c:pt>
                <c:pt idx="56" formatCode="0">
                  <c:v>161495.3381818182</c:v>
                </c:pt>
                <c:pt idx="57" formatCode="0">
                  <c:v>146716.06545454546</c:v>
                </c:pt>
                <c:pt idx="58" formatCode="0">
                  <c:v>164659.24727272728</c:v>
                </c:pt>
                <c:pt idx="59" formatCode="0">
                  <c:v>169308.92363636367</c:v>
                </c:pt>
                <c:pt idx="60" formatCode="0">
                  <c:v>161983.70909090911</c:v>
                </c:pt>
                <c:pt idx="61" formatCode="0">
                  <c:v>147204.43636363637</c:v>
                </c:pt>
              </c:numCache>
            </c:numRef>
          </c:val>
        </c:ser>
        <c:dLbls/>
        <c:marker val="1"/>
        <c:axId val="170545152"/>
        <c:axId val="170546304"/>
      </c:lineChart>
      <c:catAx>
        <c:axId val="1705451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546304"/>
        <c:crosses val="autoZero"/>
        <c:auto val="1"/>
        <c:lblAlgn val="ctr"/>
        <c:lblOffset val="100"/>
      </c:catAx>
      <c:valAx>
        <c:axId val="1705463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54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Sheet6!$P$5</c:f>
              <c:strCache>
                <c:ptCount val="1"/>
                <c:pt idx="0">
                  <c:v>Disposal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Sheet6!$P$6:$P$67</c:f>
              <c:numCache>
                <c:formatCode>General</c:formatCode>
                <c:ptCount val="62"/>
                <c:pt idx="0">
                  <c:v>174236</c:v>
                </c:pt>
                <c:pt idx="1">
                  <c:v>135310</c:v>
                </c:pt>
                <c:pt idx="2">
                  <c:v>172715</c:v>
                </c:pt>
                <c:pt idx="3">
                  <c:v>186870</c:v>
                </c:pt>
                <c:pt idx="4">
                  <c:v>161562</c:v>
                </c:pt>
                <c:pt idx="5">
                  <c:v>128822</c:v>
                </c:pt>
                <c:pt idx="6">
                  <c:v>176932</c:v>
                </c:pt>
                <c:pt idx="7">
                  <c:v>168127</c:v>
                </c:pt>
                <c:pt idx="8">
                  <c:v>147586</c:v>
                </c:pt>
                <c:pt idx="9">
                  <c:v>154907</c:v>
                </c:pt>
                <c:pt idx="10">
                  <c:v>188075</c:v>
                </c:pt>
                <c:pt idx="11">
                  <c:v>163713</c:v>
                </c:pt>
                <c:pt idx="12">
                  <c:v>184102</c:v>
                </c:pt>
                <c:pt idx="13">
                  <c:v>135242</c:v>
                </c:pt>
                <c:pt idx="14">
                  <c:v>153258</c:v>
                </c:pt>
                <c:pt idx="15">
                  <c:v>159768</c:v>
                </c:pt>
                <c:pt idx="16">
                  <c:v>155633</c:v>
                </c:pt>
                <c:pt idx="17">
                  <c:v>129137</c:v>
                </c:pt>
                <c:pt idx="18">
                  <c:v>165453</c:v>
                </c:pt>
                <c:pt idx="19">
                  <c:v>135595</c:v>
                </c:pt>
                <c:pt idx="20">
                  <c:v>155775</c:v>
                </c:pt>
                <c:pt idx="21">
                  <c:v>124875</c:v>
                </c:pt>
                <c:pt idx="22">
                  <c:v>174309</c:v>
                </c:pt>
                <c:pt idx="23">
                  <c:v>148059</c:v>
                </c:pt>
                <c:pt idx="24">
                  <c:v>179308</c:v>
                </c:pt>
                <c:pt idx="25">
                  <c:v>142856</c:v>
                </c:pt>
                <c:pt idx="26">
                  <c:v>149270</c:v>
                </c:pt>
                <c:pt idx="27">
                  <c:v>135013</c:v>
                </c:pt>
                <c:pt idx="28">
                  <c:v>144321</c:v>
                </c:pt>
                <c:pt idx="29">
                  <c:v>127639</c:v>
                </c:pt>
                <c:pt idx="30">
                  <c:v>112238</c:v>
                </c:pt>
                <c:pt idx="31">
                  <c:v>130669</c:v>
                </c:pt>
                <c:pt idx="32">
                  <c:v>125741</c:v>
                </c:pt>
                <c:pt idx="33">
                  <c:v>137674</c:v>
                </c:pt>
                <c:pt idx="34">
                  <c:v>166694</c:v>
                </c:pt>
                <c:pt idx="35">
                  <c:v>217021</c:v>
                </c:pt>
                <c:pt idx="36">
                  <c:v>145210</c:v>
                </c:pt>
                <c:pt idx="37">
                  <c:v>142335</c:v>
                </c:pt>
                <c:pt idx="38">
                  <c:v>183662</c:v>
                </c:pt>
                <c:pt idx="39">
                  <c:v>187506</c:v>
                </c:pt>
                <c:pt idx="40">
                  <c:v>165135</c:v>
                </c:pt>
                <c:pt idx="41">
                  <c:v>120623</c:v>
                </c:pt>
                <c:pt idx="42" formatCode="0">
                  <c:v>156667</c:v>
                </c:pt>
                <c:pt idx="43" formatCode="0">
                  <c:v>177250.41619511857</c:v>
                </c:pt>
                <c:pt idx="44" formatCode="0">
                  <c:v>194975.45781463044</c:v>
                </c:pt>
                <c:pt idx="45" formatCode="0">
                  <c:v>204683.68034502151</c:v>
                </c:pt>
                <c:pt idx="46" formatCode="0">
                  <c:v>206097.16053796507</c:v>
                </c:pt>
                <c:pt idx="47" formatCode="0">
                  <c:v>209168.63464034573</c:v>
                </c:pt>
                <c:pt idx="48" formatCode="0">
                  <c:v>204207.13559425771</c:v>
                </c:pt>
                <c:pt idx="49" formatCode="0">
                  <c:v>208025.3678037675</c:v>
                </c:pt>
                <c:pt idx="50" formatCode="0">
                  <c:v>209438.84799671103</c:v>
                </c:pt>
                <c:pt idx="51" formatCode="0">
                  <c:v>212510.32209909169</c:v>
                </c:pt>
                <c:pt idx="52" formatCode="0">
                  <c:v>207548.8230530037</c:v>
                </c:pt>
                <c:pt idx="53" formatCode="0">
                  <c:v>211367.05526251346</c:v>
                </c:pt>
                <c:pt idx="54" formatCode="0">
                  <c:v>212780.53545545699</c:v>
                </c:pt>
                <c:pt idx="55" formatCode="0">
                  <c:v>215852.00955783765</c:v>
                </c:pt>
                <c:pt idx="56" formatCode="0">
                  <c:v>210890.51051174972</c:v>
                </c:pt>
                <c:pt idx="57" formatCode="0">
                  <c:v>214708.74272125942</c:v>
                </c:pt>
                <c:pt idx="58" formatCode="0">
                  <c:v>216122.22291420295</c:v>
                </c:pt>
                <c:pt idx="59" formatCode="0">
                  <c:v>219193.69701658364</c:v>
                </c:pt>
                <c:pt idx="60" formatCode="0">
                  <c:v>214232.19797049568</c:v>
                </c:pt>
                <c:pt idx="61" formatCode="0">
                  <c:v>218050.43018000538</c:v>
                </c:pt>
              </c:numCache>
            </c:numRef>
          </c:val>
        </c:ser>
        <c:dLbls/>
        <c:marker val="1"/>
        <c:axId val="193168128"/>
        <c:axId val="193169664"/>
      </c:lineChart>
      <c:catAx>
        <c:axId val="1931681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169664"/>
        <c:crosses val="autoZero"/>
        <c:auto val="1"/>
        <c:lblAlgn val="ctr"/>
        <c:lblOffset val="100"/>
      </c:catAx>
      <c:valAx>
        <c:axId val="1931696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16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Sheet6!$Q$5</c:f>
              <c:strCache>
                <c:ptCount val="1"/>
                <c:pt idx="0">
                  <c:v>Pendency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Sheet6!$Q$6:$Q$67</c:f>
              <c:numCache>
                <c:formatCode>General</c:formatCode>
                <c:ptCount val="62"/>
                <c:pt idx="0">
                  <c:v>960804</c:v>
                </c:pt>
                <c:pt idx="1">
                  <c:v>976178</c:v>
                </c:pt>
                <c:pt idx="2">
                  <c:v>961383</c:v>
                </c:pt>
                <c:pt idx="3">
                  <c:v>946395</c:v>
                </c:pt>
                <c:pt idx="4">
                  <c:v>940161</c:v>
                </c:pt>
                <c:pt idx="5">
                  <c:v>902757</c:v>
                </c:pt>
                <c:pt idx="6">
                  <c:v>943686</c:v>
                </c:pt>
                <c:pt idx="7">
                  <c:v>951654</c:v>
                </c:pt>
                <c:pt idx="8">
                  <c:v>951916</c:v>
                </c:pt>
                <c:pt idx="9">
                  <c:v>957822</c:v>
                </c:pt>
                <c:pt idx="10">
                  <c:v>954401</c:v>
                </c:pt>
                <c:pt idx="11">
                  <c:v>959434</c:v>
                </c:pt>
                <c:pt idx="12">
                  <c:v>954825</c:v>
                </c:pt>
                <c:pt idx="13">
                  <c:v>959820</c:v>
                </c:pt>
                <c:pt idx="14">
                  <c:v>962124</c:v>
                </c:pt>
                <c:pt idx="15">
                  <c:v>959010</c:v>
                </c:pt>
                <c:pt idx="16">
                  <c:v>953597</c:v>
                </c:pt>
                <c:pt idx="17">
                  <c:v>962055</c:v>
                </c:pt>
                <c:pt idx="18">
                  <c:v>956448</c:v>
                </c:pt>
                <c:pt idx="19">
                  <c:v>963190</c:v>
                </c:pt>
                <c:pt idx="20">
                  <c:v>950617</c:v>
                </c:pt>
                <c:pt idx="21">
                  <c:v>958052</c:v>
                </c:pt>
                <c:pt idx="22">
                  <c:v>939142</c:v>
                </c:pt>
                <c:pt idx="23">
                  <c:v>945737</c:v>
                </c:pt>
                <c:pt idx="24">
                  <c:v>917620</c:v>
                </c:pt>
                <c:pt idx="25">
                  <c:v>920790</c:v>
                </c:pt>
                <c:pt idx="26">
                  <c:v>922507</c:v>
                </c:pt>
                <c:pt idx="27">
                  <c:v>924943</c:v>
                </c:pt>
                <c:pt idx="28">
                  <c:v>925926</c:v>
                </c:pt>
                <c:pt idx="29">
                  <c:v>949242</c:v>
                </c:pt>
                <c:pt idx="30">
                  <c:v>956864</c:v>
                </c:pt>
                <c:pt idx="31">
                  <c:v>983882</c:v>
                </c:pt>
                <c:pt idx="32">
                  <c:v>1010269</c:v>
                </c:pt>
                <c:pt idx="33">
                  <c:v>1024650</c:v>
                </c:pt>
                <c:pt idx="34">
                  <c:v>1029355</c:v>
                </c:pt>
                <c:pt idx="35">
                  <c:v>1014372</c:v>
                </c:pt>
                <c:pt idx="36">
                  <c:v>1035068</c:v>
                </c:pt>
                <c:pt idx="37">
                  <c:v>1048611</c:v>
                </c:pt>
                <c:pt idx="38">
                  <c:v>1039869</c:v>
                </c:pt>
                <c:pt idx="39">
                  <c:v>1031515</c:v>
                </c:pt>
                <c:pt idx="40">
                  <c:v>1029237</c:v>
                </c:pt>
                <c:pt idx="41">
                  <c:v>1056171</c:v>
                </c:pt>
                <c:pt idx="42">
                  <c:v>1065381</c:v>
                </c:pt>
                <c:pt idx="43">
                  <c:v>1065381</c:v>
                </c:pt>
                <c:pt idx="44" formatCode="0">
                  <c:v>1030435.7676399151</c:v>
                </c:pt>
                <c:pt idx="45" formatCode="0">
                  <c:v>971003.04002216633</c:v>
                </c:pt>
                <c:pt idx="46" formatCode="0">
                  <c:v>928100.01402965584</c:v>
                </c:pt>
                <c:pt idx="47" formatCode="0">
                  <c:v>886775.19029840117</c:v>
                </c:pt>
                <c:pt idx="48" formatCode="0">
                  <c:v>843086.65106777975</c:v>
                </c:pt>
                <c:pt idx="49" formatCode="0">
                  <c:v>780800.6069003758</c:v>
                </c:pt>
                <c:pt idx="50" formatCode="0">
                  <c:v>735044.26435821026</c:v>
                </c:pt>
                <c:pt idx="51" formatCode="0">
                  <c:v>690866.12407730042</c:v>
                </c:pt>
                <c:pt idx="52" formatCode="0">
                  <c:v>644324.26829702407</c:v>
                </c:pt>
                <c:pt idx="53" formatCode="0">
                  <c:v>579184.90757996519</c:v>
                </c:pt>
                <c:pt idx="54" formatCode="0">
                  <c:v>530575.24848814448</c:v>
                </c:pt>
                <c:pt idx="55" formatCode="0">
                  <c:v>483543.7916575796</c:v>
                </c:pt>
                <c:pt idx="56" formatCode="0">
                  <c:v>434148.61932764802</c:v>
                </c:pt>
                <c:pt idx="57" formatCode="0">
                  <c:v>366155.94206093409</c:v>
                </c:pt>
                <c:pt idx="58" formatCode="0">
                  <c:v>314692.96641945839</c:v>
                </c:pt>
                <c:pt idx="59" formatCode="0">
                  <c:v>264808.19303923845</c:v>
                </c:pt>
                <c:pt idx="60" formatCode="0">
                  <c:v>212559.70415965188</c:v>
                </c:pt>
                <c:pt idx="61" formatCode="0">
                  <c:v>141713.7103432829</c:v>
                </c:pt>
              </c:numCache>
            </c:numRef>
          </c:val>
        </c:ser>
        <c:dLbls/>
        <c:marker val="1"/>
        <c:axId val="193103744"/>
        <c:axId val="193105280"/>
      </c:lineChart>
      <c:catAx>
        <c:axId val="1931037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105280"/>
        <c:crosses val="autoZero"/>
        <c:auto val="1"/>
        <c:lblAlgn val="ctr"/>
        <c:lblOffset val="100"/>
      </c:catAx>
      <c:valAx>
        <c:axId val="1931052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103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Sheet6!$H$5</c:f>
              <c:strCache>
                <c:ptCount val="1"/>
                <c:pt idx="0">
                  <c:v>Sanctioned Strength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Sheet6!$H$6:$H$67</c:f>
              <c:numCache>
                <c:formatCode>General</c:formatCode>
                <c:ptCount val="62"/>
                <c:pt idx="0">
                  <c:v>699</c:v>
                </c:pt>
                <c:pt idx="1">
                  <c:v>827</c:v>
                </c:pt>
                <c:pt idx="2">
                  <c:v>827</c:v>
                </c:pt>
                <c:pt idx="3">
                  <c:v>827</c:v>
                </c:pt>
                <c:pt idx="4">
                  <c:v>827</c:v>
                </c:pt>
                <c:pt idx="5">
                  <c:v>817</c:v>
                </c:pt>
                <c:pt idx="6">
                  <c:v>818</c:v>
                </c:pt>
                <c:pt idx="7">
                  <c:v>869</c:v>
                </c:pt>
                <c:pt idx="8">
                  <c:v>906</c:v>
                </c:pt>
                <c:pt idx="9">
                  <c:v>923</c:v>
                </c:pt>
                <c:pt idx="10">
                  <c:v>925</c:v>
                </c:pt>
                <c:pt idx="11">
                  <c:v>926</c:v>
                </c:pt>
                <c:pt idx="12">
                  <c:v>926</c:v>
                </c:pt>
                <c:pt idx="13">
                  <c:v>930</c:v>
                </c:pt>
                <c:pt idx="14">
                  <c:v>931</c:v>
                </c:pt>
                <c:pt idx="15">
                  <c:v>931</c:v>
                </c:pt>
                <c:pt idx="16">
                  <c:v>930</c:v>
                </c:pt>
                <c:pt idx="17">
                  <c:v>930</c:v>
                </c:pt>
                <c:pt idx="18">
                  <c:v>931</c:v>
                </c:pt>
                <c:pt idx="19">
                  <c:v>930</c:v>
                </c:pt>
                <c:pt idx="20">
                  <c:v>930</c:v>
                </c:pt>
                <c:pt idx="21">
                  <c:v>930</c:v>
                </c:pt>
                <c:pt idx="22">
                  <c:v>930</c:v>
                </c:pt>
                <c:pt idx="23">
                  <c:v>930</c:v>
                </c:pt>
                <c:pt idx="24">
                  <c:v>834</c:v>
                </c:pt>
                <c:pt idx="25">
                  <c:v>836</c:v>
                </c:pt>
                <c:pt idx="26">
                  <c:v>836</c:v>
                </c:pt>
                <c:pt idx="27">
                  <c:v>840</c:v>
                </c:pt>
                <c:pt idx="28">
                  <c:v>840</c:v>
                </c:pt>
                <c:pt idx="29">
                  <c:v>894</c:v>
                </c:pt>
                <c:pt idx="30">
                  <c:v>894</c:v>
                </c:pt>
                <c:pt idx="31">
                  <c:v>962</c:v>
                </c:pt>
                <c:pt idx="32">
                  <c:v>962</c:v>
                </c:pt>
                <c:pt idx="33">
                  <c:v>962</c:v>
                </c:pt>
                <c:pt idx="34">
                  <c:v>1034</c:v>
                </c:pt>
                <c:pt idx="35">
                  <c:v>1034</c:v>
                </c:pt>
                <c:pt idx="36">
                  <c:v>1034</c:v>
                </c:pt>
                <c:pt idx="37">
                  <c:v>1034</c:v>
                </c:pt>
                <c:pt idx="38">
                  <c:v>1034</c:v>
                </c:pt>
                <c:pt idx="39">
                  <c:v>1034</c:v>
                </c:pt>
                <c:pt idx="40">
                  <c:v>962</c:v>
                </c:pt>
                <c:pt idx="41">
                  <c:v>975</c:v>
                </c:pt>
                <c:pt idx="42">
                  <c:v>975</c:v>
                </c:pt>
                <c:pt idx="43" formatCode="0">
                  <c:v>1019.32</c:v>
                </c:pt>
                <c:pt idx="44" formatCode="0">
                  <c:v>994.74909090909102</c:v>
                </c:pt>
                <c:pt idx="45" formatCode="0">
                  <c:v>1013.6581818181818</c:v>
                </c:pt>
                <c:pt idx="46" formatCode="0">
                  <c:v>1020.6581818181819</c:v>
                </c:pt>
                <c:pt idx="47" formatCode="0">
                  <c:v>1035.869090909091</c:v>
                </c:pt>
                <c:pt idx="48" formatCode="0">
                  <c:v>1011.2981818181819</c:v>
                </c:pt>
                <c:pt idx="49" formatCode="0">
                  <c:v>1030.2072727272728</c:v>
                </c:pt>
                <c:pt idx="50" formatCode="0">
                  <c:v>1037.2072727272728</c:v>
                </c:pt>
                <c:pt idx="51" formatCode="0">
                  <c:v>1052.4181818181819</c:v>
                </c:pt>
                <c:pt idx="52" formatCode="0">
                  <c:v>1027.8472727272729</c:v>
                </c:pt>
                <c:pt idx="53" formatCode="0">
                  <c:v>1046.7563636363636</c:v>
                </c:pt>
                <c:pt idx="54" formatCode="0">
                  <c:v>1053.7563636363636</c:v>
                </c:pt>
                <c:pt idx="55" formatCode="0">
                  <c:v>1068.9672727272728</c:v>
                </c:pt>
                <c:pt idx="56" formatCode="0">
                  <c:v>1044.396363636364</c:v>
                </c:pt>
                <c:pt idx="57" formatCode="0">
                  <c:v>1063.3054545454545</c:v>
                </c:pt>
                <c:pt idx="58" formatCode="0">
                  <c:v>1070.3054545454545</c:v>
                </c:pt>
                <c:pt idx="59" formatCode="0">
                  <c:v>1085.5163636363636</c:v>
                </c:pt>
                <c:pt idx="60" formatCode="0">
                  <c:v>1060.9454545454548</c:v>
                </c:pt>
                <c:pt idx="61" formatCode="0">
                  <c:v>1079.8545454545454</c:v>
                </c:pt>
              </c:numCache>
            </c:numRef>
          </c:val>
        </c:ser>
        <c:ser>
          <c:idx val="1"/>
          <c:order val="1"/>
          <c:tx>
            <c:strRef>
              <c:f>Sheet6!$I$5</c:f>
              <c:strCache>
                <c:ptCount val="1"/>
                <c:pt idx="0">
                  <c:v>Working Strength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Sheet6!$I$6:$I$67</c:f>
              <c:numCache>
                <c:formatCode>General</c:formatCode>
                <c:ptCount val="62"/>
                <c:pt idx="0">
                  <c:v>661</c:v>
                </c:pt>
                <c:pt idx="1">
                  <c:v>760</c:v>
                </c:pt>
                <c:pt idx="2">
                  <c:v>752</c:v>
                </c:pt>
                <c:pt idx="3">
                  <c:v>720</c:v>
                </c:pt>
                <c:pt idx="4">
                  <c:v>712</c:v>
                </c:pt>
                <c:pt idx="5">
                  <c:v>697</c:v>
                </c:pt>
                <c:pt idx="6">
                  <c:v>706</c:v>
                </c:pt>
                <c:pt idx="7">
                  <c:v>694</c:v>
                </c:pt>
                <c:pt idx="8">
                  <c:v>679</c:v>
                </c:pt>
                <c:pt idx="9">
                  <c:v>679</c:v>
                </c:pt>
                <c:pt idx="10">
                  <c:v>726</c:v>
                </c:pt>
                <c:pt idx="11">
                  <c:v>741</c:v>
                </c:pt>
                <c:pt idx="12">
                  <c:v>832</c:v>
                </c:pt>
                <c:pt idx="13">
                  <c:v>823</c:v>
                </c:pt>
                <c:pt idx="14">
                  <c:v>823</c:v>
                </c:pt>
                <c:pt idx="15">
                  <c:v>820</c:v>
                </c:pt>
                <c:pt idx="16">
                  <c:v>801</c:v>
                </c:pt>
                <c:pt idx="17">
                  <c:v>782</c:v>
                </c:pt>
                <c:pt idx="18">
                  <c:v>772</c:v>
                </c:pt>
                <c:pt idx="19">
                  <c:v>826</c:v>
                </c:pt>
                <c:pt idx="20">
                  <c:v>813</c:v>
                </c:pt>
                <c:pt idx="21">
                  <c:v>816</c:v>
                </c:pt>
                <c:pt idx="22">
                  <c:v>800</c:v>
                </c:pt>
                <c:pt idx="23">
                  <c:v>794</c:v>
                </c:pt>
                <c:pt idx="24">
                  <c:v>717</c:v>
                </c:pt>
                <c:pt idx="25">
                  <c:v>713</c:v>
                </c:pt>
                <c:pt idx="26">
                  <c:v>709</c:v>
                </c:pt>
                <c:pt idx="27">
                  <c:v>716</c:v>
                </c:pt>
                <c:pt idx="28">
                  <c:v>718</c:v>
                </c:pt>
                <c:pt idx="29">
                  <c:v>758</c:v>
                </c:pt>
                <c:pt idx="30">
                  <c:v>819</c:v>
                </c:pt>
                <c:pt idx="31">
                  <c:v>816</c:v>
                </c:pt>
                <c:pt idx="32">
                  <c:v>866</c:v>
                </c:pt>
                <c:pt idx="33">
                  <c:v>856</c:v>
                </c:pt>
                <c:pt idx="34">
                  <c:v>850</c:v>
                </c:pt>
                <c:pt idx="35">
                  <c:v>839</c:v>
                </c:pt>
                <c:pt idx="36">
                  <c:v>831</c:v>
                </c:pt>
                <c:pt idx="37">
                  <c:v>812</c:v>
                </c:pt>
                <c:pt idx="38">
                  <c:v>795</c:v>
                </c:pt>
                <c:pt idx="39">
                  <c:v>786</c:v>
                </c:pt>
                <c:pt idx="40">
                  <c:v>750</c:v>
                </c:pt>
                <c:pt idx="41">
                  <c:v>806</c:v>
                </c:pt>
                <c:pt idx="42">
                  <c:v>798</c:v>
                </c:pt>
                <c:pt idx="43" formatCode="0">
                  <c:v>877.80000000000007</c:v>
                </c:pt>
                <c:pt idx="44" formatCode="0">
                  <c:v>965.58000000000015</c:v>
                </c:pt>
                <c:pt idx="45" formatCode="0">
                  <c:v>1013.6581818181818</c:v>
                </c:pt>
                <c:pt idx="46" formatCode="0">
                  <c:v>1020.6581818181819</c:v>
                </c:pt>
                <c:pt idx="47" formatCode="0">
                  <c:v>1035.869090909091</c:v>
                </c:pt>
                <c:pt idx="48" formatCode="0">
                  <c:v>1011.2981818181819</c:v>
                </c:pt>
                <c:pt idx="49" formatCode="0">
                  <c:v>1030.2072727272728</c:v>
                </c:pt>
                <c:pt idx="50" formatCode="0">
                  <c:v>1037.2072727272728</c:v>
                </c:pt>
                <c:pt idx="51" formatCode="0">
                  <c:v>1052.4181818181819</c:v>
                </c:pt>
                <c:pt idx="52" formatCode="0">
                  <c:v>1027.8472727272729</c:v>
                </c:pt>
                <c:pt idx="53" formatCode="0">
                  <c:v>1046.7563636363636</c:v>
                </c:pt>
                <c:pt idx="54" formatCode="0">
                  <c:v>1053.7563636363636</c:v>
                </c:pt>
                <c:pt idx="55" formatCode="0">
                  <c:v>1068.9672727272728</c:v>
                </c:pt>
                <c:pt idx="56" formatCode="0">
                  <c:v>1044.396363636364</c:v>
                </c:pt>
                <c:pt idx="57" formatCode="0">
                  <c:v>1063.3054545454545</c:v>
                </c:pt>
                <c:pt idx="58" formatCode="0">
                  <c:v>1070.3054545454545</c:v>
                </c:pt>
                <c:pt idx="59" formatCode="0">
                  <c:v>1085.5163636363636</c:v>
                </c:pt>
                <c:pt idx="60" formatCode="0">
                  <c:v>1060.9454545454548</c:v>
                </c:pt>
                <c:pt idx="61" formatCode="0">
                  <c:v>1079.8545454545454</c:v>
                </c:pt>
              </c:numCache>
            </c:numRef>
          </c:val>
        </c:ser>
        <c:ser>
          <c:idx val="2"/>
          <c:order val="2"/>
          <c:tx>
            <c:strRef>
              <c:f>Sheet6!$J$5</c:f>
              <c:strCache>
                <c:ptCount val="1"/>
                <c:pt idx="0">
                  <c:v>Vacancies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Sheet6!$J$6:$J$67</c:f>
              <c:numCache>
                <c:formatCode>General</c:formatCode>
                <c:ptCount val="62"/>
                <c:pt idx="0">
                  <c:v>38</c:v>
                </c:pt>
                <c:pt idx="1">
                  <c:v>67</c:v>
                </c:pt>
                <c:pt idx="2">
                  <c:v>75</c:v>
                </c:pt>
                <c:pt idx="3">
                  <c:v>107</c:v>
                </c:pt>
                <c:pt idx="4">
                  <c:v>115</c:v>
                </c:pt>
                <c:pt idx="5">
                  <c:v>120</c:v>
                </c:pt>
                <c:pt idx="6">
                  <c:v>112</c:v>
                </c:pt>
                <c:pt idx="7">
                  <c:v>175</c:v>
                </c:pt>
                <c:pt idx="8">
                  <c:v>227</c:v>
                </c:pt>
                <c:pt idx="9">
                  <c:v>244</c:v>
                </c:pt>
                <c:pt idx="10">
                  <c:v>199</c:v>
                </c:pt>
                <c:pt idx="11">
                  <c:v>185</c:v>
                </c:pt>
                <c:pt idx="12">
                  <c:v>94</c:v>
                </c:pt>
                <c:pt idx="13">
                  <c:v>107</c:v>
                </c:pt>
                <c:pt idx="14">
                  <c:v>108</c:v>
                </c:pt>
                <c:pt idx="15">
                  <c:v>111</c:v>
                </c:pt>
                <c:pt idx="16">
                  <c:v>129</c:v>
                </c:pt>
                <c:pt idx="17">
                  <c:v>148</c:v>
                </c:pt>
                <c:pt idx="18">
                  <c:v>159</c:v>
                </c:pt>
                <c:pt idx="19">
                  <c:v>104</c:v>
                </c:pt>
                <c:pt idx="20">
                  <c:v>117</c:v>
                </c:pt>
                <c:pt idx="21">
                  <c:v>114</c:v>
                </c:pt>
                <c:pt idx="22">
                  <c:v>130</c:v>
                </c:pt>
                <c:pt idx="23">
                  <c:v>136</c:v>
                </c:pt>
                <c:pt idx="24">
                  <c:v>117</c:v>
                </c:pt>
                <c:pt idx="25">
                  <c:v>123</c:v>
                </c:pt>
                <c:pt idx="26">
                  <c:v>127</c:v>
                </c:pt>
                <c:pt idx="27">
                  <c:v>124</c:v>
                </c:pt>
                <c:pt idx="28">
                  <c:v>122</c:v>
                </c:pt>
                <c:pt idx="29">
                  <c:v>136</c:v>
                </c:pt>
                <c:pt idx="30">
                  <c:v>75</c:v>
                </c:pt>
                <c:pt idx="31">
                  <c:v>146</c:v>
                </c:pt>
                <c:pt idx="32">
                  <c:v>96</c:v>
                </c:pt>
                <c:pt idx="33">
                  <c:v>106</c:v>
                </c:pt>
                <c:pt idx="34">
                  <c:v>184</c:v>
                </c:pt>
                <c:pt idx="35">
                  <c:v>195</c:v>
                </c:pt>
                <c:pt idx="36">
                  <c:v>203</c:v>
                </c:pt>
                <c:pt idx="37">
                  <c:v>222</c:v>
                </c:pt>
                <c:pt idx="38">
                  <c:v>239</c:v>
                </c:pt>
                <c:pt idx="39">
                  <c:v>248</c:v>
                </c:pt>
                <c:pt idx="40">
                  <c:v>212</c:v>
                </c:pt>
                <c:pt idx="41">
                  <c:v>169</c:v>
                </c:pt>
                <c:pt idx="42" formatCode="0">
                  <c:v>177</c:v>
                </c:pt>
                <c:pt idx="43" formatCode="0">
                  <c:v>141.51999999999998</c:v>
                </c:pt>
                <c:pt idx="44" formatCode="0">
                  <c:v>29.169090909090869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  <c:pt idx="48" formatCode="0">
                  <c:v>0</c:v>
                </c:pt>
                <c:pt idx="49" formatCode="0">
                  <c:v>0</c:v>
                </c:pt>
                <c:pt idx="50" formatCode="0">
                  <c:v>0</c:v>
                </c:pt>
                <c:pt idx="51" formatCode="0">
                  <c:v>0</c:v>
                </c:pt>
                <c:pt idx="52" formatCode="0">
                  <c:v>0</c:v>
                </c:pt>
                <c:pt idx="53" formatCode="0">
                  <c:v>0</c:v>
                </c:pt>
                <c:pt idx="54" formatCode="0">
                  <c:v>0</c:v>
                </c:pt>
                <c:pt idx="55" formatCode="0">
                  <c:v>0</c:v>
                </c:pt>
                <c:pt idx="56" formatCode="0">
                  <c:v>0</c:v>
                </c:pt>
                <c:pt idx="57" formatCode="0">
                  <c:v>0</c:v>
                </c:pt>
                <c:pt idx="58" formatCode="0">
                  <c:v>0</c:v>
                </c:pt>
                <c:pt idx="59" formatCode="0">
                  <c:v>0</c:v>
                </c:pt>
                <c:pt idx="60" formatCode="0">
                  <c:v>0</c:v>
                </c:pt>
                <c:pt idx="61" formatCode="0">
                  <c:v>0</c:v>
                </c:pt>
              </c:numCache>
            </c:numRef>
          </c:val>
        </c:ser>
        <c:dLbls/>
        <c:marker val="1"/>
        <c:axId val="170673664"/>
        <c:axId val="170675200"/>
      </c:lineChart>
      <c:catAx>
        <c:axId val="1706736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675200"/>
        <c:crosses val="autoZero"/>
        <c:auto val="1"/>
        <c:lblAlgn val="ctr"/>
        <c:lblOffset val="100"/>
      </c:catAx>
      <c:valAx>
        <c:axId val="1706752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67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Sheet4!$F$7</c:f>
              <c:strCache>
                <c:ptCount val="1"/>
                <c:pt idx="0">
                  <c:v>Pending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Sheet4!$F$8:$F$50</c:f>
              <c:numCache>
                <c:formatCode>General</c:formatCode>
                <c:ptCount val="43"/>
                <c:pt idx="0">
                  <c:v>960804</c:v>
                </c:pt>
                <c:pt idx="1">
                  <c:v>976178</c:v>
                </c:pt>
                <c:pt idx="2">
                  <c:v>961383</c:v>
                </c:pt>
                <c:pt idx="3">
                  <c:v>946395</c:v>
                </c:pt>
                <c:pt idx="4">
                  <c:v>940161</c:v>
                </c:pt>
                <c:pt idx="5">
                  <c:v>902757</c:v>
                </c:pt>
                <c:pt idx="6">
                  <c:v>943686</c:v>
                </c:pt>
                <c:pt idx="7">
                  <c:v>951654</c:v>
                </c:pt>
                <c:pt idx="8">
                  <c:v>951916</c:v>
                </c:pt>
                <c:pt idx="9">
                  <c:v>957822</c:v>
                </c:pt>
                <c:pt idx="10">
                  <c:v>954401</c:v>
                </c:pt>
                <c:pt idx="11">
                  <c:v>959434</c:v>
                </c:pt>
                <c:pt idx="12">
                  <c:v>954825</c:v>
                </c:pt>
                <c:pt idx="13">
                  <c:v>959820</c:v>
                </c:pt>
                <c:pt idx="14">
                  <c:v>962124</c:v>
                </c:pt>
                <c:pt idx="15">
                  <c:v>959010</c:v>
                </c:pt>
                <c:pt idx="16">
                  <c:v>953597</c:v>
                </c:pt>
                <c:pt idx="17">
                  <c:v>962055</c:v>
                </c:pt>
                <c:pt idx="18">
                  <c:v>956448</c:v>
                </c:pt>
                <c:pt idx="19">
                  <c:v>963190</c:v>
                </c:pt>
                <c:pt idx="20">
                  <c:v>950617</c:v>
                </c:pt>
                <c:pt idx="21">
                  <c:v>958052</c:v>
                </c:pt>
                <c:pt idx="22">
                  <c:v>939142</c:v>
                </c:pt>
                <c:pt idx="23">
                  <c:v>945737</c:v>
                </c:pt>
                <c:pt idx="24">
                  <c:v>917620</c:v>
                </c:pt>
                <c:pt idx="25">
                  <c:v>920790</c:v>
                </c:pt>
                <c:pt idx="26">
                  <c:v>922507</c:v>
                </c:pt>
                <c:pt idx="27">
                  <c:v>924943</c:v>
                </c:pt>
                <c:pt idx="28">
                  <c:v>925926</c:v>
                </c:pt>
                <c:pt idx="29">
                  <c:v>949242</c:v>
                </c:pt>
                <c:pt idx="30">
                  <c:v>956864</c:v>
                </c:pt>
                <c:pt idx="31">
                  <c:v>983882</c:v>
                </c:pt>
                <c:pt idx="32">
                  <c:v>1010269</c:v>
                </c:pt>
                <c:pt idx="33">
                  <c:v>1024650</c:v>
                </c:pt>
                <c:pt idx="34">
                  <c:v>1029355</c:v>
                </c:pt>
                <c:pt idx="35">
                  <c:v>1014372</c:v>
                </c:pt>
                <c:pt idx="36">
                  <c:v>1035068</c:v>
                </c:pt>
                <c:pt idx="37">
                  <c:v>1048611</c:v>
                </c:pt>
                <c:pt idx="38">
                  <c:v>1039869</c:v>
                </c:pt>
                <c:pt idx="39">
                  <c:v>1031515</c:v>
                </c:pt>
                <c:pt idx="40">
                  <c:v>1029237</c:v>
                </c:pt>
                <c:pt idx="41">
                  <c:v>1056171</c:v>
                </c:pt>
                <c:pt idx="42">
                  <c:v>1065381</c:v>
                </c:pt>
              </c:numCache>
            </c:numRef>
          </c:val>
        </c:ser>
        <c:ser>
          <c:idx val="1"/>
          <c:order val="1"/>
          <c:tx>
            <c:strRef>
              <c:f>Sheet4!$K$7</c:f>
              <c:strCache>
                <c:ptCount val="1"/>
                <c:pt idx="0">
                  <c:v>Missed Disposal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Sheet4!$K$8:$K$50</c:f>
              <c:numCache>
                <c:formatCode>0</c:formatCode>
                <c:ptCount val="43"/>
                <c:pt idx="0">
                  <c:v>10016.593040847201</c:v>
                </c:pt>
                <c:pt idx="1">
                  <c:v>11928.644736842105</c:v>
                </c:pt>
                <c:pt idx="2">
                  <c:v>17225.565159574468</c:v>
                </c:pt>
                <c:pt idx="3">
                  <c:v>27770.958333333336</c:v>
                </c:pt>
                <c:pt idx="4">
                  <c:v>26094.985955056178</c:v>
                </c:pt>
                <c:pt idx="5">
                  <c:v>22178.823529411762</c:v>
                </c:pt>
                <c:pt idx="6">
                  <c:v>28068.532577903683</c:v>
                </c:pt>
                <c:pt idx="7">
                  <c:v>42395.136887608067</c:v>
                </c:pt>
                <c:pt idx="8">
                  <c:v>49340.238586156112</c:v>
                </c:pt>
                <c:pt idx="9">
                  <c:v>55666.138438880706</c:v>
                </c:pt>
                <c:pt idx="10">
                  <c:v>51552.238292011018</c:v>
                </c:pt>
                <c:pt idx="11">
                  <c:v>40873.016194331984</c:v>
                </c:pt>
                <c:pt idx="12">
                  <c:v>20799.985576923078</c:v>
                </c:pt>
                <c:pt idx="13">
                  <c:v>17583.103280680436</c:v>
                </c:pt>
                <c:pt idx="14">
                  <c:v>20111.620899149453</c:v>
                </c:pt>
                <c:pt idx="15">
                  <c:v>21627.131707317072</c:v>
                </c:pt>
                <c:pt idx="16">
                  <c:v>25064.490636704119</c:v>
                </c:pt>
                <c:pt idx="17">
                  <c:v>24440.250639386191</c:v>
                </c:pt>
                <c:pt idx="18">
                  <c:v>34076.459844559584</c:v>
                </c:pt>
                <c:pt idx="19">
                  <c:v>17072.493946731236</c:v>
                </c:pt>
                <c:pt idx="20">
                  <c:v>22417.804428044281</c:v>
                </c:pt>
                <c:pt idx="21">
                  <c:v>17445.772058823528</c:v>
                </c:pt>
                <c:pt idx="22">
                  <c:v>28325.212499999998</c:v>
                </c:pt>
                <c:pt idx="23">
                  <c:v>25360.231738035265</c:v>
                </c:pt>
                <c:pt idx="24">
                  <c:v>29259.464435146445</c:v>
                </c:pt>
                <c:pt idx="25">
                  <c:v>24644.162692847127</c:v>
                </c:pt>
                <c:pt idx="26">
                  <c:v>26738.067700987307</c:v>
                </c:pt>
                <c:pt idx="27">
                  <c:v>23382.139664804472</c:v>
                </c:pt>
                <c:pt idx="28">
                  <c:v>24522.509749303623</c:v>
                </c:pt>
                <c:pt idx="29">
                  <c:v>22900.928759894457</c:v>
                </c:pt>
                <c:pt idx="30">
                  <c:v>10278.205128205129</c:v>
                </c:pt>
                <c:pt idx="31">
                  <c:v>23379.502450980392</c:v>
                </c:pt>
                <c:pt idx="32">
                  <c:v>13938.956120092378</c:v>
                </c:pt>
                <c:pt idx="33">
                  <c:v>17048.415887850468</c:v>
                </c:pt>
                <c:pt idx="34">
                  <c:v>36084.348235294121</c:v>
                </c:pt>
                <c:pt idx="35">
                  <c:v>50439.922526817645</c:v>
                </c:pt>
                <c:pt idx="36">
                  <c:v>35472.478941034897</c:v>
                </c:pt>
                <c:pt idx="37">
                  <c:v>38914.248768472906</c:v>
                </c:pt>
                <c:pt idx="38">
                  <c:v>55214.110691823895</c:v>
                </c:pt>
                <c:pt idx="39">
                  <c:v>59162.198473282442</c:v>
                </c:pt>
                <c:pt idx="40">
                  <c:v>46678.16</c:v>
                </c:pt>
                <c:pt idx="41">
                  <c:v>25291.919354838708</c:v>
                </c:pt>
                <c:pt idx="42">
                  <c:v>34749.447368421053</c:v>
                </c:pt>
              </c:numCache>
            </c:numRef>
          </c:val>
        </c:ser>
        <c:ser>
          <c:idx val="2"/>
          <c:order val="2"/>
          <c:tx>
            <c:strRef>
              <c:f>Sheet4!$L$7</c:f>
              <c:strCache>
                <c:ptCount val="1"/>
                <c:pt idx="0">
                  <c:v>Balance could have been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Sheet4!$L$8:$L$50</c:f>
              <c:numCache>
                <c:formatCode>0</c:formatCode>
                <c:ptCount val="43"/>
                <c:pt idx="0">
                  <c:v>950787.40695915278</c:v>
                </c:pt>
                <c:pt idx="1">
                  <c:v>954232.76222231064</c:v>
                </c:pt>
                <c:pt idx="2">
                  <c:v>922212.19706273603</c:v>
                </c:pt>
                <c:pt idx="3">
                  <c:v>879453.23872940254</c:v>
                </c:pt>
                <c:pt idx="4">
                  <c:v>847124.25277434639</c:v>
                </c:pt>
                <c:pt idx="5">
                  <c:v>787541.42924493458</c:v>
                </c:pt>
                <c:pt idx="6">
                  <c:v>749019.89666703087</c:v>
                </c:pt>
                <c:pt idx="7">
                  <c:v>714592.75977942278</c:v>
                </c:pt>
                <c:pt idx="8">
                  <c:v>665514.52119326661</c:v>
                </c:pt>
                <c:pt idx="9">
                  <c:v>615754.38275438594</c:v>
                </c:pt>
                <c:pt idx="10">
                  <c:v>560781.14446237497</c:v>
                </c:pt>
                <c:pt idx="11">
                  <c:v>524941.12826804304</c:v>
                </c:pt>
                <c:pt idx="12">
                  <c:v>499532.14269111998</c:v>
                </c:pt>
                <c:pt idx="13">
                  <c:v>486944.03941043961</c:v>
                </c:pt>
                <c:pt idx="14">
                  <c:v>469136.4185112901</c:v>
                </c:pt>
                <c:pt idx="15">
                  <c:v>444395.28680397302</c:v>
                </c:pt>
                <c:pt idx="16">
                  <c:v>413917.79616726888</c:v>
                </c:pt>
                <c:pt idx="17">
                  <c:v>397935.5455278827</c:v>
                </c:pt>
                <c:pt idx="18">
                  <c:v>358252.08568332304</c:v>
                </c:pt>
                <c:pt idx="19">
                  <c:v>347921.59173659177</c:v>
                </c:pt>
                <c:pt idx="20">
                  <c:v>312930.78730854747</c:v>
                </c:pt>
                <c:pt idx="21">
                  <c:v>302920.01524972392</c:v>
                </c:pt>
                <c:pt idx="22">
                  <c:v>255684.80274972392</c:v>
                </c:pt>
                <c:pt idx="23">
                  <c:v>236919.57101168862</c:v>
                </c:pt>
                <c:pt idx="24">
                  <c:v>179543.10657654217</c:v>
                </c:pt>
                <c:pt idx="25">
                  <c:v>158068.943883695</c:v>
                </c:pt>
                <c:pt idx="26">
                  <c:v>133047.8761827077</c:v>
                </c:pt>
                <c:pt idx="27">
                  <c:v>112101.73651790325</c:v>
                </c:pt>
                <c:pt idx="28">
                  <c:v>88562.226768599619</c:v>
                </c:pt>
                <c:pt idx="29">
                  <c:v>88977.298008705169</c:v>
                </c:pt>
                <c:pt idx="30">
                  <c:v>86321.092880500044</c:v>
                </c:pt>
                <c:pt idx="31">
                  <c:v>89959.590429519652</c:v>
                </c:pt>
                <c:pt idx="32">
                  <c:v>102407.63430942727</c:v>
                </c:pt>
                <c:pt idx="33">
                  <c:v>99740.218421576821</c:v>
                </c:pt>
                <c:pt idx="34">
                  <c:v>68360.870186282715</c:v>
                </c:pt>
                <c:pt idx="35">
                  <c:v>2937.9476594650841</c:v>
                </c:pt>
                <c:pt idx="36">
                  <c:v>-11838.53128156982</c:v>
                </c:pt>
                <c:pt idx="37">
                  <c:v>-37209.780050042733</c:v>
                </c:pt>
                <c:pt idx="38">
                  <c:v>-101165.89074186662</c:v>
                </c:pt>
                <c:pt idx="39">
                  <c:v>-168682.08921514906</c:v>
                </c:pt>
                <c:pt idx="40">
                  <c:v>-217638.24921514906</c:v>
                </c:pt>
                <c:pt idx="41">
                  <c:v>-215996.16856998776</c:v>
                </c:pt>
                <c:pt idx="42">
                  <c:v>-241535.61593840882</c:v>
                </c:pt>
              </c:numCache>
            </c:numRef>
          </c:val>
        </c:ser>
        <c:dLbls/>
        <c:marker val="1"/>
        <c:axId val="170601088"/>
        <c:axId val="170619264"/>
      </c:lineChart>
      <c:catAx>
        <c:axId val="1706010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619264"/>
        <c:crosses val="autoZero"/>
        <c:auto val="1"/>
        <c:lblAlgn val="ctr"/>
        <c:lblOffset val="100"/>
      </c:catAx>
      <c:valAx>
        <c:axId val="1706192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601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Sheet1!$P$5</c:f>
              <c:strCache>
                <c:ptCount val="1"/>
                <c:pt idx="0">
                  <c:v>Disposal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Sheet1!$F$6:$G$67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Sheet1!$P$6:$P$67</c:f>
              <c:numCache>
                <c:formatCode>General</c:formatCode>
                <c:ptCount val="62"/>
                <c:pt idx="0">
                  <c:v>14989</c:v>
                </c:pt>
                <c:pt idx="1">
                  <c:v>12550</c:v>
                </c:pt>
                <c:pt idx="2">
                  <c:v>22009</c:v>
                </c:pt>
                <c:pt idx="3">
                  <c:v>19980</c:v>
                </c:pt>
                <c:pt idx="4">
                  <c:v>16976</c:v>
                </c:pt>
                <c:pt idx="5">
                  <c:v>15265</c:v>
                </c:pt>
                <c:pt idx="6">
                  <c:v>16781</c:v>
                </c:pt>
                <c:pt idx="7">
                  <c:v>12655</c:v>
                </c:pt>
                <c:pt idx="8">
                  <c:v>12435</c:v>
                </c:pt>
                <c:pt idx="9">
                  <c:v>10153</c:v>
                </c:pt>
                <c:pt idx="10">
                  <c:v>16525</c:v>
                </c:pt>
                <c:pt idx="11">
                  <c:v>12406</c:v>
                </c:pt>
                <c:pt idx="12">
                  <c:v>10913</c:v>
                </c:pt>
                <c:pt idx="13">
                  <c:v>11842</c:v>
                </c:pt>
                <c:pt idx="14">
                  <c:v>13359</c:v>
                </c:pt>
                <c:pt idx="15">
                  <c:v>12844</c:v>
                </c:pt>
                <c:pt idx="16">
                  <c:v>11228</c:v>
                </c:pt>
                <c:pt idx="17">
                  <c:v>14168</c:v>
                </c:pt>
                <c:pt idx="18">
                  <c:v>18960</c:v>
                </c:pt>
                <c:pt idx="19">
                  <c:v>16997</c:v>
                </c:pt>
                <c:pt idx="20">
                  <c:v>18014</c:v>
                </c:pt>
                <c:pt idx="21">
                  <c:v>11617</c:v>
                </c:pt>
                <c:pt idx="22">
                  <c:v>19996</c:v>
                </c:pt>
                <c:pt idx="23">
                  <c:v>18095</c:v>
                </c:pt>
                <c:pt idx="24">
                  <c:v>17921</c:v>
                </c:pt>
                <c:pt idx="25">
                  <c:v>11910</c:v>
                </c:pt>
                <c:pt idx="26">
                  <c:v>17538</c:v>
                </c:pt>
                <c:pt idx="27">
                  <c:v>18762</c:v>
                </c:pt>
                <c:pt idx="28">
                  <c:v>13464</c:v>
                </c:pt>
                <c:pt idx="29">
                  <c:v>11296</c:v>
                </c:pt>
                <c:pt idx="30">
                  <c:v>15746</c:v>
                </c:pt>
                <c:pt idx="31">
                  <c:v>17772</c:v>
                </c:pt>
                <c:pt idx="32">
                  <c:v>16468</c:v>
                </c:pt>
                <c:pt idx="33">
                  <c:v>14087</c:v>
                </c:pt>
                <c:pt idx="34">
                  <c:v>18264</c:v>
                </c:pt>
                <c:pt idx="35">
                  <c:v>17420</c:v>
                </c:pt>
                <c:pt idx="36">
                  <c:v>11128</c:v>
                </c:pt>
                <c:pt idx="37">
                  <c:v>14087</c:v>
                </c:pt>
                <c:pt idx="38">
                  <c:v>19198</c:v>
                </c:pt>
                <c:pt idx="39">
                  <c:v>18267</c:v>
                </c:pt>
                <c:pt idx="40">
                  <c:v>19983</c:v>
                </c:pt>
                <c:pt idx="41">
                  <c:v>15513</c:v>
                </c:pt>
                <c:pt idx="42" formatCode="0">
                  <c:v>17991</c:v>
                </c:pt>
                <c:pt idx="43" formatCode="0">
                  <c:v>17506.253333333334</c:v>
                </c:pt>
                <c:pt idx="44" formatCode="0">
                  <c:v>15941.494545454545</c:v>
                </c:pt>
                <c:pt idx="45" formatCode="0">
                  <c:v>14029.585454545455</c:v>
                </c:pt>
                <c:pt idx="46" formatCode="0">
                  <c:v>18927.676363636365</c:v>
                </c:pt>
                <c:pt idx="47" formatCode="0">
                  <c:v>17685.608484848486</c:v>
                </c:pt>
                <c:pt idx="48" formatCode="0">
                  <c:v>16120.849696969697</c:v>
                </c:pt>
                <c:pt idx="49" formatCode="0">
                  <c:v>14208.940606060607</c:v>
                </c:pt>
                <c:pt idx="50" formatCode="0">
                  <c:v>19107.031515151513</c:v>
                </c:pt>
                <c:pt idx="51" formatCode="0">
                  <c:v>17864.963636363638</c:v>
                </c:pt>
                <c:pt idx="52" formatCode="0">
                  <c:v>16300.204848484849</c:v>
                </c:pt>
                <c:pt idx="53" formatCode="0">
                  <c:v>14388.295757575759</c:v>
                </c:pt>
                <c:pt idx="54" formatCode="0">
                  <c:v>19286.386666666665</c:v>
                </c:pt>
                <c:pt idx="55" formatCode="0">
                  <c:v>18044.318787878787</c:v>
                </c:pt>
                <c:pt idx="56" formatCode="0">
                  <c:v>16479.560000000001</c:v>
                </c:pt>
                <c:pt idx="57" formatCode="0">
                  <c:v>14567.650909090911</c:v>
                </c:pt>
                <c:pt idx="58" formatCode="0">
                  <c:v>19465.741818181818</c:v>
                </c:pt>
                <c:pt idx="59" formatCode="0">
                  <c:v>18223.673939393939</c:v>
                </c:pt>
                <c:pt idx="60" formatCode="0">
                  <c:v>16658.91515151515</c:v>
                </c:pt>
                <c:pt idx="61" formatCode="0">
                  <c:v>14747.006060606063</c:v>
                </c:pt>
              </c:numCache>
            </c:numRef>
          </c:val>
        </c:ser>
        <c:dLbls/>
        <c:marker val="1"/>
        <c:axId val="160138368"/>
        <c:axId val="160139904"/>
      </c:lineChart>
      <c:catAx>
        <c:axId val="1601383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39904"/>
        <c:crosses val="autoZero"/>
        <c:auto val="1"/>
        <c:lblAlgn val="ctr"/>
        <c:lblOffset val="100"/>
      </c:catAx>
      <c:valAx>
        <c:axId val="1601399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3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Sheet1!$Q$5</c:f>
              <c:strCache>
                <c:ptCount val="1"/>
                <c:pt idx="0">
                  <c:v>Pendency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Sheet1!$F$6:$G$67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Sheet1!$Q$6:$Q$67</c:f>
              <c:numCache>
                <c:formatCode>General</c:formatCode>
                <c:ptCount val="62"/>
                <c:pt idx="0">
                  <c:v>159976</c:v>
                </c:pt>
                <c:pt idx="1">
                  <c:v>161396</c:v>
                </c:pt>
                <c:pt idx="2">
                  <c:v>154692</c:v>
                </c:pt>
                <c:pt idx="3">
                  <c:v>150263</c:v>
                </c:pt>
                <c:pt idx="4">
                  <c:v>148512</c:v>
                </c:pt>
                <c:pt idx="5">
                  <c:v>148712</c:v>
                </c:pt>
                <c:pt idx="6">
                  <c:v>147537</c:v>
                </c:pt>
                <c:pt idx="7">
                  <c:v>153247</c:v>
                </c:pt>
                <c:pt idx="8">
                  <c:v>158692</c:v>
                </c:pt>
                <c:pt idx="9">
                  <c:v>163002</c:v>
                </c:pt>
                <c:pt idx="10">
                  <c:v>164863</c:v>
                </c:pt>
                <c:pt idx="11">
                  <c:v>169214</c:v>
                </c:pt>
                <c:pt idx="12">
                  <c:v>173454</c:v>
                </c:pt>
                <c:pt idx="13">
                  <c:v>175846</c:v>
                </c:pt>
                <c:pt idx="14">
                  <c:v>181585</c:v>
                </c:pt>
                <c:pt idx="15">
                  <c:v>187050</c:v>
                </c:pt>
                <c:pt idx="16">
                  <c:v>192574</c:v>
                </c:pt>
                <c:pt idx="17">
                  <c:v>194000</c:v>
                </c:pt>
                <c:pt idx="18">
                  <c:v>194691</c:v>
                </c:pt>
                <c:pt idx="19">
                  <c:v>198084</c:v>
                </c:pt>
                <c:pt idx="20">
                  <c:v>198027</c:v>
                </c:pt>
                <c:pt idx="21">
                  <c:v>198757</c:v>
                </c:pt>
                <c:pt idx="22">
                  <c:v>200634</c:v>
                </c:pt>
                <c:pt idx="23">
                  <c:v>198214</c:v>
                </c:pt>
                <c:pt idx="24">
                  <c:v>199229</c:v>
                </c:pt>
                <c:pt idx="25">
                  <c:v>205868</c:v>
                </c:pt>
                <c:pt idx="26">
                  <c:v>208700</c:v>
                </c:pt>
                <c:pt idx="27">
                  <c:v>210101</c:v>
                </c:pt>
                <c:pt idx="28">
                  <c:v>216068</c:v>
                </c:pt>
                <c:pt idx="29">
                  <c:v>223067</c:v>
                </c:pt>
                <c:pt idx="30">
                  <c:v>229176</c:v>
                </c:pt>
                <c:pt idx="31">
                  <c:v>232459</c:v>
                </c:pt>
                <c:pt idx="32">
                  <c:v>237413</c:v>
                </c:pt>
                <c:pt idx="33">
                  <c:v>239745</c:v>
                </c:pt>
                <c:pt idx="34">
                  <c:v>244762</c:v>
                </c:pt>
                <c:pt idx="35">
                  <c:v>249701</c:v>
                </c:pt>
                <c:pt idx="36">
                  <c:v>255525</c:v>
                </c:pt>
                <c:pt idx="37">
                  <c:v>262148</c:v>
                </c:pt>
                <c:pt idx="38">
                  <c:v>266681</c:v>
                </c:pt>
                <c:pt idx="39">
                  <c:v>270272</c:v>
                </c:pt>
                <c:pt idx="40">
                  <c:v>272971</c:v>
                </c:pt>
                <c:pt idx="41">
                  <c:v>278695</c:v>
                </c:pt>
                <c:pt idx="42">
                  <c:v>285663</c:v>
                </c:pt>
                <c:pt idx="43" formatCode="0">
                  <c:v>290963.46666666662</c:v>
                </c:pt>
                <c:pt idx="44" formatCode="0">
                  <c:v>297009.83030303026</c:v>
                </c:pt>
                <c:pt idx="45" formatCode="0">
                  <c:v>303629.19393939391</c:v>
                </c:pt>
                <c:pt idx="46" formatCode="0">
                  <c:v>309175.92121212115</c:v>
                </c:pt>
                <c:pt idx="47" formatCode="0">
                  <c:v>314980.41818181815</c:v>
                </c:pt>
                <c:pt idx="48" formatCode="0">
                  <c:v>321530.81212121213</c:v>
                </c:pt>
                <c:pt idx="49" formatCode="0">
                  <c:v>328654.20606060605</c:v>
                </c:pt>
                <c:pt idx="50" formatCode="0">
                  <c:v>334704.96363636368</c:v>
                </c:pt>
                <c:pt idx="51" formatCode="0">
                  <c:v>341013.49090909096</c:v>
                </c:pt>
                <c:pt idx="52" formatCode="0">
                  <c:v>348067.91515151522</c:v>
                </c:pt>
                <c:pt idx="53" formatCode="0">
                  <c:v>355695.33939393947</c:v>
                </c:pt>
                <c:pt idx="54" formatCode="0">
                  <c:v>362250.12727272738</c:v>
                </c:pt>
                <c:pt idx="55" formatCode="0">
                  <c:v>369062.68484848493</c:v>
                </c:pt>
                <c:pt idx="56" formatCode="0">
                  <c:v>376621.13939393946</c:v>
                </c:pt>
                <c:pt idx="57" formatCode="0">
                  <c:v>384752.59393939399</c:v>
                </c:pt>
                <c:pt idx="58" formatCode="0">
                  <c:v>391811.41212121217</c:v>
                </c:pt>
                <c:pt idx="59" formatCode="0">
                  <c:v>399128.00000000006</c:v>
                </c:pt>
                <c:pt idx="60" formatCode="0">
                  <c:v>407190.48484848492</c:v>
                </c:pt>
                <c:pt idx="61" formatCode="0">
                  <c:v>415825.96969696978</c:v>
                </c:pt>
              </c:numCache>
            </c:numRef>
          </c:val>
        </c:ser>
        <c:dLbls/>
        <c:marker val="1"/>
        <c:axId val="160905472"/>
        <c:axId val="160911360"/>
      </c:lineChart>
      <c:catAx>
        <c:axId val="1609054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911360"/>
        <c:crosses val="autoZero"/>
        <c:auto val="1"/>
        <c:lblAlgn val="ctr"/>
        <c:lblOffset val="100"/>
      </c:catAx>
      <c:valAx>
        <c:axId val="1609113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90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Sheet1!$H$5</c:f>
              <c:strCache>
                <c:ptCount val="1"/>
                <c:pt idx="0">
                  <c:v>Sanctioned Strength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Sheet1!$F$6:$G$67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Sheet1!$H$6:$H$67</c:f>
              <c:numCache>
                <c:formatCode>General</c:formatCode>
                <c:ptCount val="62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  <c:pt idx="5">
                  <c:v>39</c:v>
                </c:pt>
                <c:pt idx="6">
                  <c:v>39</c:v>
                </c:pt>
                <c:pt idx="7">
                  <c:v>49</c:v>
                </c:pt>
                <c:pt idx="8">
                  <c:v>49</c:v>
                </c:pt>
                <c:pt idx="9">
                  <c:v>49</c:v>
                </c:pt>
                <c:pt idx="10">
                  <c:v>49</c:v>
                </c:pt>
                <c:pt idx="11">
                  <c:v>49</c:v>
                </c:pt>
                <c:pt idx="12">
                  <c:v>49</c:v>
                </c:pt>
                <c:pt idx="13">
                  <c:v>49</c:v>
                </c:pt>
                <c:pt idx="14">
                  <c:v>49</c:v>
                </c:pt>
                <c:pt idx="15">
                  <c:v>49</c:v>
                </c:pt>
                <c:pt idx="16">
                  <c:v>49</c:v>
                </c:pt>
                <c:pt idx="17">
                  <c:v>49</c:v>
                </c:pt>
                <c:pt idx="18">
                  <c:v>49</c:v>
                </c:pt>
                <c:pt idx="19">
                  <c:v>49</c:v>
                </c:pt>
                <c:pt idx="20">
                  <c:v>49</c:v>
                </c:pt>
                <c:pt idx="21">
                  <c:v>49</c:v>
                </c:pt>
                <c:pt idx="22">
                  <c:v>49</c:v>
                </c:pt>
                <c:pt idx="23">
                  <c:v>49</c:v>
                </c:pt>
                <c:pt idx="24">
                  <c:v>49</c:v>
                </c:pt>
                <c:pt idx="25">
                  <c:v>49</c:v>
                </c:pt>
                <c:pt idx="26">
                  <c:v>49</c:v>
                </c:pt>
                <c:pt idx="27">
                  <c:v>49</c:v>
                </c:pt>
                <c:pt idx="28">
                  <c:v>49</c:v>
                </c:pt>
                <c:pt idx="29">
                  <c:v>49</c:v>
                </c:pt>
                <c:pt idx="30">
                  <c:v>49</c:v>
                </c:pt>
                <c:pt idx="31">
                  <c:v>49</c:v>
                </c:pt>
                <c:pt idx="32">
                  <c:v>49</c:v>
                </c:pt>
                <c:pt idx="33">
                  <c:v>49</c:v>
                </c:pt>
                <c:pt idx="34">
                  <c:v>49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49</c:v>
                </c:pt>
                <c:pt idx="40">
                  <c:v>61</c:v>
                </c:pt>
                <c:pt idx="41">
                  <c:v>61</c:v>
                </c:pt>
                <c:pt idx="42">
                  <c:v>61</c:v>
                </c:pt>
                <c:pt idx="43">
                  <c:v>61</c:v>
                </c:pt>
                <c:pt idx="44">
                  <c:v>61</c:v>
                </c:pt>
                <c:pt idx="45">
                  <c:v>61</c:v>
                </c:pt>
                <c:pt idx="46">
                  <c:v>61</c:v>
                </c:pt>
                <c:pt idx="47">
                  <c:v>61</c:v>
                </c:pt>
                <c:pt idx="48">
                  <c:v>61</c:v>
                </c:pt>
                <c:pt idx="49">
                  <c:v>61</c:v>
                </c:pt>
                <c:pt idx="50">
                  <c:v>61</c:v>
                </c:pt>
                <c:pt idx="51">
                  <c:v>61</c:v>
                </c:pt>
                <c:pt idx="52">
                  <c:v>61</c:v>
                </c:pt>
                <c:pt idx="53">
                  <c:v>61</c:v>
                </c:pt>
                <c:pt idx="54">
                  <c:v>61</c:v>
                </c:pt>
                <c:pt idx="55">
                  <c:v>61</c:v>
                </c:pt>
                <c:pt idx="56">
                  <c:v>61</c:v>
                </c:pt>
                <c:pt idx="57">
                  <c:v>61</c:v>
                </c:pt>
                <c:pt idx="58">
                  <c:v>61</c:v>
                </c:pt>
                <c:pt idx="59">
                  <c:v>61</c:v>
                </c:pt>
                <c:pt idx="60">
                  <c:v>61</c:v>
                </c:pt>
                <c:pt idx="61">
                  <c:v>61</c:v>
                </c:pt>
              </c:numCache>
            </c:numRef>
          </c:val>
        </c:ser>
        <c:ser>
          <c:idx val="1"/>
          <c:order val="1"/>
          <c:tx>
            <c:strRef>
              <c:f>Sheet1!$I$5</c:f>
              <c:strCache>
                <c:ptCount val="1"/>
                <c:pt idx="0">
                  <c:v>Working Strength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Sheet1!$F$6:$G$67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Sheet1!$I$6:$I$67</c:f>
              <c:numCache>
                <c:formatCode>General</c:formatCode>
                <c:ptCount val="62"/>
                <c:pt idx="0">
                  <c:v>31</c:v>
                </c:pt>
                <c:pt idx="1">
                  <c:v>32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31</c:v>
                </c:pt>
                <c:pt idx="6">
                  <c:v>31</c:v>
                </c:pt>
                <c:pt idx="7">
                  <c:v>30</c:v>
                </c:pt>
                <c:pt idx="8">
                  <c:v>30</c:v>
                </c:pt>
                <c:pt idx="9">
                  <c:v>29</c:v>
                </c:pt>
                <c:pt idx="10">
                  <c:v>30</c:v>
                </c:pt>
                <c:pt idx="11">
                  <c:v>30</c:v>
                </c:pt>
                <c:pt idx="12">
                  <c:v>31</c:v>
                </c:pt>
                <c:pt idx="13">
                  <c:v>30</c:v>
                </c:pt>
                <c:pt idx="14">
                  <c:v>29</c:v>
                </c:pt>
                <c:pt idx="15">
                  <c:v>32</c:v>
                </c:pt>
                <c:pt idx="16">
                  <c:v>32</c:v>
                </c:pt>
                <c:pt idx="17">
                  <c:v>32</c:v>
                </c:pt>
                <c:pt idx="18">
                  <c:v>31</c:v>
                </c:pt>
                <c:pt idx="19">
                  <c:v>31</c:v>
                </c:pt>
                <c:pt idx="20">
                  <c:v>37</c:v>
                </c:pt>
                <c:pt idx="21">
                  <c:v>36</c:v>
                </c:pt>
                <c:pt idx="22">
                  <c:v>33</c:v>
                </c:pt>
                <c:pt idx="23">
                  <c:v>32</c:v>
                </c:pt>
                <c:pt idx="24">
                  <c:v>32</c:v>
                </c:pt>
                <c:pt idx="25">
                  <c:v>33</c:v>
                </c:pt>
                <c:pt idx="26">
                  <c:v>33</c:v>
                </c:pt>
                <c:pt idx="27">
                  <c:v>32</c:v>
                </c:pt>
                <c:pt idx="28">
                  <c:v>29</c:v>
                </c:pt>
                <c:pt idx="29">
                  <c:v>33</c:v>
                </c:pt>
                <c:pt idx="30">
                  <c:v>25</c:v>
                </c:pt>
                <c:pt idx="31">
                  <c:v>34</c:v>
                </c:pt>
                <c:pt idx="32">
                  <c:v>33</c:v>
                </c:pt>
                <c:pt idx="33">
                  <c:v>31</c:v>
                </c:pt>
                <c:pt idx="34">
                  <c:v>31</c:v>
                </c:pt>
                <c:pt idx="35">
                  <c:v>31</c:v>
                </c:pt>
                <c:pt idx="36">
                  <c:v>29</c:v>
                </c:pt>
                <c:pt idx="37">
                  <c:v>27</c:v>
                </c:pt>
                <c:pt idx="38">
                  <c:v>27</c:v>
                </c:pt>
                <c:pt idx="39">
                  <c:v>28</c:v>
                </c:pt>
                <c:pt idx="40">
                  <c:v>25</c:v>
                </c:pt>
                <c:pt idx="41">
                  <c:v>25</c:v>
                </c:pt>
                <c:pt idx="42">
                  <c:v>23</c:v>
                </c:pt>
                <c:pt idx="43" formatCode="0">
                  <c:v>29.13333333333334</c:v>
                </c:pt>
                <c:pt idx="44" formatCode="0">
                  <c:v>28.709090909090914</c:v>
                </c:pt>
                <c:pt idx="45" formatCode="0">
                  <c:v>28.345454545454551</c:v>
                </c:pt>
                <c:pt idx="46" formatCode="0">
                  <c:v>27.254545454545458</c:v>
                </c:pt>
                <c:pt idx="47" formatCode="0">
                  <c:v>28.721212121212126</c:v>
                </c:pt>
                <c:pt idx="48" formatCode="0">
                  <c:v>28.296969696969704</c:v>
                </c:pt>
                <c:pt idx="49" formatCode="0">
                  <c:v>27.933333333333341</c:v>
                </c:pt>
                <c:pt idx="50" formatCode="0">
                  <c:v>26.842424242424247</c:v>
                </c:pt>
                <c:pt idx="51" formatCode="0">
                  <c:v>28.309090909090916</c:v>
                </c:pt>
                <c:pt idx="52" formatCode="0">
                  <c:v>27.88484848484849</c:v>
                </c:pt>
                <c:pt idx="53" formatCode="0">
                  <c:v>27.521212121212127</c:v>
                </c:pt>
                <c:pt idx="54" formatCode="0">
                  <c:v>26.430303030303037</c:v>
                </c:pt>
                <c:pt idx="55" formatCode="0">
                  <c:v>27.896969696969702</c:v>
                </c:pt>
                <c:pt idx="56" formatCode="0">
                  <c:v>27.47272727272728</c:v>
                </c:pt>
                <c:pt idx="57" formatCode="0">
                  <c:v>27.109090909090913</c:v>
                </c:pt>
                <c:pt idx="58" formatCode="0">
                  <c:v>26.018181818181823</c:v>
                </c:pt>
                <c:pt idx="59" formatCode="0">
                  <c:v>27.484848484848492</c:v>
                </c:pt>
                <c:pt idx="60" formatCode="0">
                  <c:v>27.060606060606066</c:v>
                </c:pt>
                <c:pt idx="61" formatCode="0">
                  <c:v>26.696969696969703</c:v>
                </c:pt>
              </c:numCache>
            </c:numRef>
          </c:val>
        </c:ser>
        <c:ser>
          <c:idx val="2"/>
          <c:order val="2"/>
          <c:tx>
            <c:strRef>
              <c:f>Sheet1!$J$5</c:f>
              <c:strCache>
                <c:ptCount val="1"/>
                <c:pt idx="0">
                  <c:v>Vacancies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Sheet1!$F$6:$G$67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Sheet1!$J$6:$J$67</c:f>
              <c:numCache>
                <c:formatCode>General</c:formatCode>
                <c:ptCount val="62"/>
                <c:pt idx="0">
                  <c:v>8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8</c:v>
                </c:pt>
                <c:pt idx="6">
                  <c:v>8</c:v>
                </c:pt>
                <c:pt idx="7">
                  <c:v>19</c:v>
                </c:pt>
                <c:pt idx="8">
                  <c:v>19</c:v>
                </c:pt>
                <c:pt idx="9">
                  <c:v>20</c:v>
                </c:pt>
                <c:pt idx="10">
                  <c:v>19</c:v>
                </c:pt>
                <c:pt idx="11">
                  <c:v>19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18</c:v>
                </c:pt>
                <c:pt idx="19">
                  <c:v>18</c:v>
                </c:pt>
                <c:pt idx="20">
                  <c:v>12</c:v>
                </c:pt>
                <c:pt idx="21">
                  <c:v>13</c:v>
                </c:pt>
                <c:pt idx="22">
                  <c:v>16</c:v>
                </c:pt>
                <c:pt idx="23">
                  <c:v>17</c:v>
                </c:pt>
                <c:pt idx="24">
                  <c:v>17</c:v>
                </c:pt>
                <c:pt idx="25">
                  <c:v>16</c:v>
                </c:pt>
                <c:pt idx="26">
                  <c:v>16</c:v>
                </c:pt>
                <c:pt idx="27">
                  <c:v>17</c:v>
                </c:pt>
                <c:pt idx="28">
                  <c:v>20</c:v>
                </c:pt>
                <c:pt idx="29">
                  <c:v>16</c:v>
                </c:pt>
                <c:pt idx="30">
                  <c:v>24</c:v>
                </c:pt>
                <c:pt idx="31">
                  <c:v>15</c:v>
                </c:pt>
                <c:pt idx="32">
                  <c:v>16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20</c:v>
                </c:pt>
                <c:pt idx="37">
                  <c:v>22</c:v>
                </c:pt>
                <c:pt idx="38">
                  <c:v>22</c:v>
                </c:pt>
                <c:pt idx="39">
                  <c:v>21</c:v>
                </c:pt>
                <c:pt idx="40">
                  <c:v>36</c:v>
                </c:pt>
                <c:pt idx="41">
                  <c:v>36</c:v>
                </c:pt>
                <c:pt idx="42" formatCode="0">
                  <c:v>38</c:v>
                </c:pt>
                <c:pt idx="43" formatCode="0">
                  <c:v>31.86666666666666</c:v>
                </c:pt>
                <c:pt idx="44" formatCode="0">
                  <c:v>32.290909090909082</c:v>
                </c:pt>
                <c:pt idx="45" formatCode="0">
                  <c:v>32.654545454545449</c:v>
                </c:pt>
                <c:pt idx="46" formatCode="0">
                  <c:v>33.745454545454542</c:v>
                </c:pt>
                <c:pt idx="47" formatCode="0">
                  <c:v>32.278787878787874</c:v>
                </c:pt>
                <c:pt idx="48" formatCode="0">
                  <c:v>32.703030303030296</c:v>
                </c:pt>
                <c:pt idx="49" formatCode="0">
                  <c:v>33.066666666666663</c:v>
                </c:pt>
                <c:pt idx="50" formatCode="0">
                  <c:v>34.157575757575756</c:v>
                </c:pt>
                <c:pt idx="51" formatCode="0">
                  <c:v>32.690909090909088</c:v>
                </c:pt>
                <c:pt idx="52" formatCode="0">
                  <c:v>33.11515151515151</c:v>
                </c:pt>
                <c:pt idx="53" formatCode="0">
                  <c:v>33.47878787878787</c:v>
                </c:pt>
                <c:pt idx="54" formatCode="0">
                  <c:v>34.569696969696963</c:v>
                </c:pt>
                <c:pt idx="55" formatCode="0">
                  <c:v>33.103030303030295</c:v>
                </c:pt>
                <c:pt idx="56" formatCode="0">
                  <c:v>33.527272727272717</c:v>
                </c:pt>
                <c:pt idx="57" formatCode="0">
                  <c:v>33.890909090909091</c:v>
                </c:pt>
                <c:pt idx="58" formatCode="0">
                  <c:v>34.981818181818177</c:v>
                </c:pt>
                <c:pt idx="59" formatCode="0">
                  <c:v>33.515151515151508</c:v>
                </c:pt>
                <c:pt idx="60" formatCode="0">
                  <c:v>33.939393939393938</c:v>
                </c:pt>
                <c:pt idx="61" formatCode="0">
                  <c:v>34.303030303030297</c:v>
                </c:pt>
              </c:numCache>
            </c:numRef>
          </c:val>
        </c:ser>
        <c:dLbls/>
        <c:marker val="1"/>
        <c:axId val="160835456"/>
        <c:axId val="160836992"/>
      </c:lineChart>
      <c:catAx>
        <c:axId val="1608354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836992"/>
        <c:crosses val="autoZero"/>
        <c:auto val="1"/>
        <c:lblAlgn val="ctr"/>
        <c:lblOffset val="100"/>
      </c:catAx>
      <c:valAx>
        <c:axId val="1608369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83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Sheet5!$O$5</c:f>
              <c:strCache>
                <c:ptCount val="1"/>
                <c:pt idx="0">
                  <c:v>Institution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Sheet5!$F$6:$G$67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Sheet5!$O$6:$O$67</c:f>
              <c:numCache>
                <c:formatCode>General</c:formatCode>
                <c:ptCount val="62"/>
                <c:pt idx="0">
                  <c:v>14353</c:v>
                </c:pt>
                <c:pt idx="1">
                  <c:v>13970</c:v>
                </c:pt>
                <c:pt idx="2">
                  <c:v>15305</c:v>
                </c:pt>
                <c:pt idx="3">
                  <c:v>15550</c:v>
                </c:pt>
                <c:pt idx="4">
                  <c:v>15225</c:v>
                </c:pt>
                <c:pt idx="5">
                  <c:v>15465</c:v>
                </c:pt>
                <c:pt idx="6">
                  <c:v>15606</c:v>
                </c:pt>
                <c:pt idx="7">
                  <c:v>18365</c:v>
                </c:pt>
                <c:pt idx="8">
                  <c:v>17880</c:v>
                </c:pt>
                <c:pt idx="9">
                  <c:v>14463</c:v>
                </c:pt>
                <c:pt idx="10">
                  <c:v>18386</c:v>
                </c:pt>
                <c:pt idx="11">
                  <c:v>16757</c:v>
                </c:pt>
                <c:pt idx="12">
                  <c:v>15153</c:v>
                </c:pt>
                <c:pt idx="13">
                  <c:v>14234</c:v>
                </c:pt>
                <c:pt idx="14">
                  <c:v>19098</c:v>
                </c:pt>
                <c:pt idx="15">
                  <c:v>18309</c:v>
                </c:pt>
                <c:pt idx="16">
                  <c:v>16752</c:v>
                </c:pt>
                <c:pt idx="17">
                  <c:v>15594</c:v>
                </c:pt>
                <c:pt idx="18">
                  <c:v>19651</c:v>
                </c:pt>
                <c:pt idx="19">
                  <c:v>20390</c:v>
                </c:pt>
                <c:pt idx="20">
                  <c:v>17957</c:v>
                </c:pt>
                <c:pt idx="21">
                  <c:v>17390</c:v>
                </c:pt>
                <c:pt idx="22">
                  <c:v>21873</c:v>
                </c:pt>
                <c:pt idx="23">
                  <c:v>15675</c:v>
                </c:pt>
                <c:pt idx="24">
                  <c:v>19136</c:v>
                </c:pt>
                <c:pt idx="25">
                  <c:v>18549</c:v>
                </c:pt>
                <c:pt idx="26">
                  <c:v>20370</c:v>
                </c:pt>
                <c:pt idx="27">
                  <c:v>20163</c:v>
                </c:pt>
                <c:pt idx="28">
                  <c:v>19431</c:v>
                </c:pt>
                <c:pt idx="29">
                  <c:v>18295</c:v>
                </c:pt>
                <c:pt idx="30">
                  <c:v>21855</c:v>
                </c:pt>
                <c:pt idx="31">
                  <c:v>21055</c:v>
                </c:pt>
                <c:pt idx="32">
                  <c:v>21242</c:v>
                </c:pt>
                <c:pt idx="33">
                  <c:v>16419</c:v>
                </c:pt>
                <c:pt idx="34">
                  <c:v>23281</c:v>
                </c:pt>
                <c:pt idx="35">
                  <c:v>22359</c:v>
                </c:pt>
                <c:pt idx="36">
                  <c:v>16952</c:v>
                </c:pt>
                <c:pt idx="37">
                  <c:v>16419</c:v>
                </c:pt>
                <c:pt idx="38">
                  <c:v>23731</c:v>
                </c:pt>
                <c:pt idx="39">
                  <c:v>21858</c:v>
                </c:pt>
                <c:pt idx="40">
                  <c:v>22682</c:v>
                </c:pt>
                <c:pt idx="41">
                  <c:v>21237</c:v>
                </c:pt>
                <c:pt idx="42" formatCode="0">
                  <c:v>24959</c:v>
                </c:pt>
                <c:pt idx="43" formatCode="0">
                  <c:v>22806.720000000001</c:v>
                </c:pt>
                <c:pt idx="44" formatCode="0">
                  <c:v>21987.858181818185</c:v>
                </c:pt>
                <c:pt idx="45" formatCode="0">
                  <c:v>20648.949090909093</c:v>
                </c:pt>
                <c:pt idx="46" formatCode="0">
                  <c:v>24474.403636363641</c:v>
                </c:pt>
                <c:pt idx="47" formatCode="0">
                  <c:v>23490.105454545457</c:v>
                </c:pt>
                <c:pt idx="48" formatCode="0">
                  <c:v>22671.243636363641</c:v>
                </c:pt>
                <c:pt idx="49" formatCode="0">
                  <c:v>21332.334545454549</c:v>
                </c:pt>
                <c:pt idx="50" formatCode="0">
                  <c:v>25157.789090909097</c:v>
                </c:pt>
                <c:pt idx="51" formatCode="0">
                  <c:v>24173.490909090913</c:v>
                </c:pt>
                <c:pt idx="52" formatCode="0">
                  <c:v>23354.629090909097</c:v>
                </c:pt>
                <c:pt idx="53" formatCode="0">
                  <c:v>22015.72</c:v>
                </c:pt>
                <c:pt idx="54" formatCode="0">
                  <c:v>25841.174545454545</c:v>
                </c:pt>
                <c:pt idx="55" formatCode="0">
                  <c:v>24856.876363636366</c:v>
                </c:pt>
                <c:pt idx="56" formatCode="0">
                  <c:v>24038.014545454545</c:v>
                </c:pt>
                <c:pt idx="57" formatCode="0">
                  <c:v>22699.105454545454</c:v>
                </c:pt>
                <c:pt idx="58" formatCode="0">
                  <c:v>26524.560000000001</c:v>
                </c:pt>
                <c:pt idx="59" formatCode="0">
                  <c:v>25540.261818181818</c:v>
                </c:pt>
                <c:pt idx="60" formatCode="0">
                  <c:v>24721.4</c:v>
                </c:pt>
                <c:pt idx="61" formatCode="0">
                  <c:v>23382.49090909091</c:v>
                </c:pt>
              </c:numCache>
            </c:numRef>
          </c:val>
        </c:ser>
        <c:dLbls/>
        <c:marker val="1"/>
        <c:axId val="192348160"/>
        <c:axId val="192349312"/>
      </c:lineChart>
      <c:catAx>
        <c:axId val="1923481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349312"/>
        <c:crosses val="autoZero"/>
        <c:auto val="1"/>
        <c:lblAlgn val="ctr"/>
        <c:lblOffset val="100"/>
      </c:catAx>
      <c:valAx>
        <c:axId val="1923493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34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Sheet5!$P$5</c:f>
              <c:strCache>
                <c:ptCount val="1"/>
                <c:pt idx="0">
                  <c:v>Disposal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Sheet5!$F$6:$G$67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Sheet5!$P$6:$P$67</c:f>
              <c:numCache>
                <c:formatCode>General</c:formatCode>
                <c:ptCount val="62"/>
                <c:pt idx="0">
                  <c:v>14989</c:v>
                </c:pt>
                <c:pt idx="1">
                  <c:v>12550</c:v>
                </c:pt>
                <c:pt idx="2">
                  <c:v>22009</c:v>
                </c:pt>
                <c:pt idx="3">
                  <c:v>19980</c:v>
                </c:pt>
                <c:pt idx="4">
                  <c:v>16976</c:v>
                </c:pt>
                <c:pt idx="5">
                  <c:v>15265</c:v>
                </c:pt>
                <c:pt idx="6">
                  <c:v>16781</c:v>
                </c:pt>
                <c:pt idx="7">
                  <c:v>12655</c:v>
                </c:pt>
                <c:pt idx="8">
                  <c:v>12435</c:v>
                </c:pt>
                <c:pt idx="9">
                  <c:v>10153</c:v>
                </c:pt>
                <c:pt idx="10">
                  <c:v>16525</c:v>
                </c:pt>
                <c:pt idx="11">
                  <c:v>12406</c:v>
                </c:pt>
                <c:pt idx="12">
                  <c:v>10913</c:v>
                </c:pt>
                <c:pt idx="13">
                  <c:v>11842</c:v>
                </c:pt>
                <c:pt idx="14">
                  <c:v>13359</c:v>
                </c:pt>
                <c:pt idx="15">
                  <c:v>12844</c:v>
                </c:pt>
                <c:pt idx="16">
                  <c:v>11228</c:v>
                </c:pt>
                <c:pt idx="17">
                  <c:v>14168</c:v>
                </c:pt>
                <c:pt idx="18">
                  <c:v>18960</c:v>
                </c:pt>
                <c:pt idx="19">
                  <c:v>16997</c:v>
                </c:pt>
                <c:pt idx="20">
                  <c:v>18014</c:v>
                </c:pt>
                <c:pt idx="21">
                  <c:v>11617</c:v>
                </c:pt>
                <c:pt idx="22">
                  <c:v>19996</c:v>
                </c:pt>
                <c:pt idx="23">
                  <c:v>18095</c:v>
                </c:pt>
                <c:pt idx="24">
                  <c:v>17921</c:v>
                </c:pt>
                <c:pt idx="25">
                  <c:v>11910</c:v>
                </c:pt>
                <c:pt idx="26">
                  <c:v>17538</c:v>
                </c:pt>
                <c:pt idx="27">
                  <c:v>18762</c:v>
                </c:pt>
                <c:pt idx="28">
                  <c:v>13464</c:v>
                </c:pt>
                <c:pt idx="29">
                  <c:v>11296</c:v>
                </c:pt>
                <c:pt idx="30">
                  <c:v>15746</c:v>
                </c:pt>
                <c:pt idx="31">
                  <c:v>17772</c:v>
                </c:pt>
                <c:pt idx="32">
                  <c:v>16468</c:v>
                </c:pt>
                <c:pt idx="33">
                  <c:v>14087</c:v>
                </c:pt>
                <c:pt idx="34">
                  <c:v>18264</c:v>
                </c:pt>
                <c:pt idx="35">
                  <c:v>17420</c:v>
                </c:pt>
                <c:pt idx="36">
                  <c:v>11128</c:v>
                </c:pt>
                <c:pt idx="37">
                  <c:v>14087</c:v>
                </c:pt>
                <c:pt idx="38">
                  <c:v>19198</c:v>
                </c:pt>
                <c:pt idx="39">
                  <c:v>18267</c:v>
                </c:pt>
                <c:pt idx="40">
                  <c:v>19983</c:v>
                </c:pt>
                <c:pt idx="41">
                  <c:v>15513</c:v>
                </c:pt>
                <c:pt idx="42" formatCode="0">
                  <c:v>17991</c:v>
                </c:pt>
                <c:pt idx="43" formatCode="0">
                  <c:v>18054.397821428571</c:v>
                </c:pt>
                <c:pt idx="44" formatCode="0">
                  <c:v>19859.837603571432</c:v>
                </c:pt>
                <c:pt idx="45" formatCode="0">
                  <c:v>21845.821363928575</c:v>
                </c:pt>
                <c:pt idx="46" formatCode="0">
                  <c:v>24030.403500321434</c:v>
                </c:pt>
                <c:pt idx="47" formatCode="0">
                  <c:v>26433.443850353582</c:v>
                </c:pt>
                <c:pt idx="48" formatCode="0">
                  <c:v>29076.788235388944</c:v>
                </c:pt>
                <c:pt idx="49" formatCode="0">
                  <c:v>31984.467058927839</c:v>
                </c:pt>
                <c:pt idx="50" formatCode="0">
                  <c:v>35182.913764820631</c:v>
                </c:pt>
                <c:pt idx="51" formatCode="0">
                  <c:v>38701.205141302693</c:v>
                </c:pt>
                <c:pt idx="52" formatCode="0">
                  <c:v>42571.325655432971</c:v>
                </c:pt>
                <c:pt idx="53" formatCode="0">
                  <c:v>43530.366288819874</c:v>
                </c:pt>
                <c:pt idx="54" formatCode="0">
                  <c:v>43530.366288819874</c:v>
                </c:pt>
                <c:pt idx="55" formatCode="0">
                  <c:v>43530.366288819874</c:v>
                </c:pt>
                <c:pt idx="56" formatCode="0">
                  <c:v>43530.366288819874</c:v>
                </c:pt>
                <c:pt idx="57" formatCode="0">
                  <c:v>43530.366288819874</c:v>
                </c:pt>
                <c:pt idx="58" formatCode="0">
                  <c:v>43530.366288819874</c:v>
                </c:pt>
                <c:pt idx="59" formatCode="0">
                  <c:v>43530.366288819874</c:v>
                </c:pt>
                <c:pt idx="60" formatCode="0">
                  <c:v>43530.366288819874</c:v>
                </c:pt>
                <c:pt idx="61" formatCode="0">
                  <c:v>43530.366288819874</c:v>
                </c:pt>
              </c:numCache>
            </c:numRef>
          </c:val>
        </c:ser>
        <c:dLbls/>
        <c:marker val="1"/>
        <c:axId val="192389888"/>
        <c:axId val="192391424"/>
      </c:lineChart>
      <c:catAx>
        <c:axId val="1923898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391424"/>
        <c:crosses val="autoZero"/>
        <c:auto val="1"/>
        <c:lblAlgn val="ctr"/>
        <c:lblOffset val="100"/>
      </c:catAx>
      <c:valAx>
        <c:axId val="1923914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38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Sheet5!$Q$5</c:f>
              <c:strCache>
                <c:ptCount val="1"/>
                <c:pt idx="0">
                  <c:v>Pendency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Sheet5!$F$6:$G$67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Sheet5!$Q$6:$Q$67</c:f>
              <c:numCache>
                <c:formatCode>General</c:formatCode>
                <c:ptCount val="62"/>
                <c:pt idx="0">
                  <c:v>159976</c:v>
                </c:pt>
                <c:pt idx="1">
                  <c:v>161396</c:v>
                </c:pt>
                <c:pt idx="2">
                  <c:v>154692</c:v>
                </c:pt>
                <c:pt idx="3">
                  <c:v>150263</c:v>
                </c:pt>
                <c:pt idx="4">
                  <c:v>148512</c:v>
                </c:pt>
                <c:pt idx="5">
                  <c:v>148712</c:v>
                </c:pt>
                <c:pt idx="6">
                  <c:v>147537</c:v>
                </c:pt>
                <c:pt idx="7">
                  <c:v>153247</c:v>
                </c:pt>
                <c:pt idx="8">
                  <c:v>158692</c:v>
                </c:pt>
                <c:pt idx="9">
                  <c:v>163002</c:v>
                </c:pt>
                <c:pt idx="10">
                  <c:v>164863</c:v>
                </c:pt>
                <c:pt idx="11">
                  <c:v>169214</c:v>
                </c:pt>
                <c:pt idx="12">
                  <c:v>173454</c:v>
                </c:pt>
                <c:pt idx="13">
                  <c:v>175846</c:v>
                </c:pt>
                <c:pt idx="14">
                  <c:v>181585</c:v>
                </c:pt>
                <c:pt idx="15">
                  <c:v>187050</c:v>
                </c:pt>
                <c:pt idx="16">
                  <c:v>192574</c:v>
                </c:pt>
                <c:pt idx="17">
                  <c:v>194000</c:v>
                </c:pt>
                <c:pt idx="18">
                  <c:v>194691</c:v>
                </c:pt>
                <c:pt idx="19">
                  <c:v>198084</c:v>
                </c:pt>
                <c:pt idx="20">
                  <c:v>198027</c:v>
                </c:pt>
                <c:pt idx="21">
                  <c:v>198757</c:v>
                </c:pt>
                <c:pt idx="22">
                  <c:v>200634</c:v>
                </c:pt>
                <c:pt idx="23">
                  <c:v>198214</c:v>
                </c:pt>
                <c:pt idx="24">
                  <c:v>199229</c:v>
                </c:pt>
                <c:pt idx="25">
                  <c:v>205868</c:v>
                </c:pt>
                <c:pt idx="26">
                  <c:v>208700</c:v>
                </c:pt>
                <c:pt idx="27">
                  <c:v>210101</c:v>
                </c:pt>
                <c:pt idx="28">
                  <c:v>216068</c:v>
                </c:pt>
                <c:pt idx="29">
                  <c:v>223067</c:v>
                </c:pt>
                <c:pt idx="30">
                  <c:v>229176</c:v>
                </c:pt>
                <c:pt idx="31">
                  <c:v>232459</c:v>
                </c:pt>
                <c:pt idx="32">
                  <c:v>237413</c:v>
                </c:pt>
                <c:pt idx="33">
                  <c:v>239745</c:v>
                </c:pt>
                <c:pt idx="34">
                  <c:v>244762</c:v>
                </c:pt>
                <c:pt idx="35">
                  <c:v>249701</c:v>
                </c:pt>
                <c:pt idx="36">
                  <c:v>255525</c:v>
                </c:pt>
                <c:pt idx="37">
                  <c:v>262148</c:v>
                </c:pt>
                <c:pt idx="38">
                  <c:v>266681</c:v>
                </c:pt>
                <c:pt idx="39">
                  <c:v>270272</c:v>
                </c:pt>
                <c:pt idx="40">
                  <c:v>272971</c:v>
                </c:pt>
                <c:pt idx="41">
                  <c:v>278695</c:v>
                </c:pt>
                <c:pt idx="42">
                  <c:v>285663</c:v>
                </c:pt>
                <c:pt idx="43" formatCode="0">
                  <c:v>290415.32217857143</c:v>
                </c:pt>
                <c:pt idx="44" formatCode="0">
                  <c:v>292543.34275681822</c:v>
                </c:pt>
                <c:pt idx="45" formatCode="0">
                  <c:v>291346.47048379877</c:v>
                </c:pt>
                <c:pt idx="46" formatCode="0">
                  <c:v>291790.47061984095</c:v>
                </c:pt>
                <c:pt idx="47" formatCode="0">
                  <c:v>288847.13222403283</c:v>
                </c:pt>
                <c:pt idx="48" formatCode="0">
                  <c:v>282441.58762500755</c:v>
                </c:pt>
                <c:pt idx="49" formatCode="0">
                  <c:v>271789.45511153422</c:v>
                </c:pt>
                <c:pt idx="50" formatCode="0">
                  <c:v>261764.3304376227</c:v>
                </c:pt>
                <c:pt idx="51" formatCode="0">
                  <c:v>247236.61620541094</c:v>
                </c:pt>
                <c:pt idx="52" formatCode="0">
                  <c:v>228019.91964088709</c:v>
                </c:pt>
                <c:pt idx="53" formatCode="0">
                  <c:v>206505.27335206722</c:v>
                </c:pt>
                <c:pt idx="54" formatCode="0">
                  <c:v>188816.0816087019</c:v>
                </c:pt>
                <c:pt idx="55" formatCode="0">
                  <c:v>170142.5916835184</c:v>
                </c:pt>
                <c:pt idx="56" formatCode="0">
                  <c:v>150650.23994015309</c:v>
                </c:pt>
                <c:pt idx="57" formatCode="0">
                  <c:v>129818.97910587868</c:v>
                </c:pt>
                <c:pt idx="58" formatCode="0">
                  <c:v>112813.1728170588</c:v>
                </c:pt>
                <c:pt idx="59" formatCode="0">
                  <c:v>94823.06834642074</c:v>
                </c:pt>
                <c:pt idx="60" formatCode="0">
                  <c:v>76014.10205760086</c:v>
                </c:pt>
                <c:pt idx="61" formatCode="0">
                  <c:v>55866.226677871891</c:v>
                </c:pt>
              </c:numCache>
            </c:numRef>
          </c:val>
        </c:ser>
        <c:dLbls/>
        <c:marker val="1"/>
        <c:axId val="192546688"/>
        <c:axId val="192548224"/>
      </c:lineChart>
      <c:catAx>
        <c:axId val="1925466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548224"/>
        <c:crosses val="autoZero"/>
        <c:auto val="1"/>
        <c:lblAlgn val="ctr"/>
        <c:lblOffset val="100"/>
      </c:catAx>
      <c:valAx>
        <c:axId val="1925482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54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Sheet5!$H$5</c:f>
              <c:strCache>
                <c:ptCount val="1"/>
                <c:pt idx="0">
                  <c:v>Sanctioned Strength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Sheet5!$F$6:$G$67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Sheet5!$H$6:$H$67</c:f>
              <c:numCache>
                <c:formatCode>General</c:formatCode>
                <c:ptCount val="62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  <c:pt idx="5">
                  <c:v>39</c:v>
                </c:pt>
                <c:pt idx="6">
                  <c:v>39</c:v>
                </c:pt>
                <c:pt idx="7">
                  <c:v>49</c:v>
                </c:pt>
                <c:pt idx="8">
                  <c:v>49</c:v>
                </c:pt>
                <c:pt idx="9">
                  <c:v>49</c:v>
                </c:pt>
                <c:pt idx="10">
                  <c:v>49</c:v>
                </c:pt>
                <c:pt idx="11">
                  <c:v>49</c:v>
                </c:pt>
                <c:pt idx="12">
                  <c:v>49</c:v>
                </c:pt>
                <c:pt idx="13">
                  <c:v>49</c:v>
                </c:pt>
                <c:pt idx="14">
                  <c:v>49</c:v>
                </c:pt>
                <c:pt idx="15">
                  <c:v>49</c:v>
                </c:pt>
                <c:pt idx="16">
                  <c:v>49</c:v>
                </c:pt>
                <c:pt idx="17">
                  <c:v>49</c:v>
                </c:pt>
                <c:pt idx="18">
                  <c:v>49</c:v>
                </c:pt>
                <c:pt idx="19">
                  <c:v>49</c:v>
                </c:pt>
                <c:pt idx="20">
                  <c:v>49</c:v>
                </c:pt>
                <c:pt idx="21">
                  <c:v>49</c:v>
                </c:pt>
                <c:pt idx="22">
                  <c:v>49</c:v>
                </c:pt>
                <c:pt idx="23">
                  <c:v>49</c:v>
                </c:pt>
                <c:pt idx="24">
                  <c:v>49</c:v>
                </c:pt>
                <c:pt idx="25">
                  <c:v>49</c:v>
                </c:pt>
                <c:pt idx="26">
                  <c:v>49</c:v>
                </c:pt>
                <c:pt idx="27">
                  <c:v>49</c:v>
                </c:pt>
                <c:pt idx="28">
                  <c:v>49</c:v>
                </c:pt>
                <c:pt idx="29">
                  <c:v>49</c:v>
                </c:pt>
                <c:pt idx="30">
                  <c:v>49</c:v>
                </c:pt>
                <c:pt idx="31">
                  <c:v>49</c:v>
                </c:pt>
                <c:pt idx="32">
                  <c:v>49</c:v>
                </c:pt>
                <c:pt idx="33">
                  <c:v>49</c:v>
                </c:pt>
                <c:pt idx="34">
                  <c:v>49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49</c:v>
                </c:pt>
                <c:pt idx="40">
                  <c:v>61</c:v>
                </c:pt>
                <c:pt idx="41">
                  <c:v>61</c:v>
                </c:pt>
                <c:pt idx="42">
                  <c:v>61</c:v>
                </c:pt>
                <c:pt idx="43">
                  <c:v>61</c:v>
                </c:pt>
                <c:pt idx="44">
                  <c:v>61</c:v>
                </c:pt>
                <c:pt idx="45">
                  <c:v>61</c:v>
                </c:pt>
                <c:pt idx="46">
                  <c:v>61</c:v>
                </c:pt>
                <c:pt idx="47">
                  <c:v>61</c:v>
                </c:pt>
                <c:pt idx="48">
                  <c:v>61</c:v>
                </c:pt>
                <c:pt idx="49">
                  <c:v>61</c:v>
                </c:pt>
                <c:pt idx="50">
                  <c:v>61</c:v>
                </c:pt>
                <c:pt idx="51">
                  <c:v>61</c:v>
                </c:pt>
                <c:pt idx="52">
                  <c:v>61</c:v>
                </c:pt>
                <c:pt idx="53">
                  <c:v>61</c:v>
                </c:pt>
                <c:pt idx="54">
                  <c:v>61</c:v>
                </c:pt>
                <c:pt idx="55">
                  <c:v>61</c:v>
                </c:pt>
                <c:pt idx="56">
                  <c:v>61</c:v>
                </c:pt>
                <c:pt idx="57">
                  <c:v>61</c:v>
                </c:pt>
                <c:pt idx="58">
                  <c:v>61</c:v>
                </c:pt>
                <c:pt idx="59">
                  <c:v>61</c:v>
                </c:pt>
                <c:pt idx="60">
                  <c:v>61</c:v>
                </c:pt>
                <c:pt idx="61">
                  <c:v>61</c:v>
                </c:pt>
              </c:numCache>
            </c:numRef>
          </c:val>
        </c:ser>
        <c:ser>
          <c:idx val="1"/>
          <c:order val="1"/>
          <c:tx>
            <c:strRef>
              <c:f>Sheet5!$I$5</c:f>
              <c:strCache>
                <c:ptCount val="1"/>
                <c:pt idx="0">
                  <c:v>Working Strength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Sheet5!$F$6:$G$67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Sheet5!$I$6:$I$67</c:f>
              <c:numCache>
                <c:formatCode>General</c:formatCode>
                <c:ptCount val="62"/>
                <c:pt idx="0">
                  <c:v>31</c:v>
                </c:pt>
                <c:pt idx="1">
                  <c:v>32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31</c:v>
                </c:pt>
                <c:pt idx="6">
                  <c:v>31</c:v>
                </c:pt>
                <c:pt idx="7">
                  <c:v>30</c:v>
                </c:pt>
                <c:pt idx="8">
                  <c:v>30</c:v>
                </c:pt>
                <c:pt idx="9">
                  <c:v>29</c:v>
                </c:pt>
                <c:pt idx="10">
                  <c:v>30</c:v>
                </c:pt>
                <c:pt idx="11">
                  <c:v>30</c:v>
                </c:pt>
                <c:pt idx="12">
                  <c:v>31</c:v>
                </c:pt>
                <c:pt idx="13">
                  <c:v>30</c:v>
                </c:pt>
                <c:pt idx="14">
                  <c:v>29</c:v>
                </c:pt>
                <c:pt idx="15">
                  <c:v>32</c:v>
                </c:pt>
                <c:pt idx="16">
                  <c:v>32</c:v>
                </c:pt>
                <c:pt idx="17">
                  <c:v>32</c:v>
                </c:pt>
                <c:pt idx="18">
                  <c:v>31</c:v>
                </c:pt>
                <c:pt idx="19">
                  <c:v>31</c:v>
                </c:pt>
                <c:pt idx="20">
                  <c:v>37</c:v>
                </c:pt>
                <c:pt idx="21">
                  <c:v>36</c:v>
                </c:pt>
                <c:pt idx="22">
                  <c:v>33</c:v>
                </c:pt>
                <c:pt idx="23">
                  <c:v>32</c:v>
                </c:pt>
                <c:pt idx="24">
                  <c:v>32</c:v>
                </c:pt>
                <c:pt idx="25">
                  <c:v>33</c:v>
                </c:pt>
                <c:pt idx="26">
                  <c:v>33</c:v>
                </c:pt>
                <c:pt idx="27">
                  <c:v>32</c:v>
                </c:pt>
                <c:pt idx="28">
                  <c:v>29</c:v>
                </c:pt>
                <c:pt idx="29">
                  <c:v>33</c:v>
                </c:pt>
                <c:pt idx="30">
                  <c:v>25</c:v>
                </c:pt>
                <c:pt idx="31">
                  <c:v>34</c:v>
                </c:pt>
                <c:pt idx="32">
                  <c:v>33</c:v>
                </c:pt>
                <c:pt idx="33">
                  <c:v>31</c:v>
                </c:pt>
                <c:pt idx="34">
                  <c:v>31</c:v>
                </c:pt>
                <c:pt idx="35">
                  <c:v>31</c:v>
                </c:pt>
                <c:pt idx="36">
                  <c:v>29</c:v>
                </c:pt>
                <c:pt idx="37">
                  <c:v>27</c:v>
                </c:pt>
                <c:pt idx="38">
                  <c:v>27</c:v>
                </c:pt>
                <c:pt idx="39">
                  <c:v>28</c:v>
                </c:pt>
                <c:pt idx="40">
                  <c:v>25</c:v>
                </c:pt>
                <c:pt idx="41">
                  <c:v>25</c:v>
                </c:pt>
                <c:pt idx="42">
                  <c:v>23</c:v>
                </c:pt>
                <c:pt idx="43" formatCode="0">
                  <c:v>25.3</c:v>
                </c:pt>
                <c:pt idx="44" formatCode="0">
                  <c:v>27.830000000000002</c:v>
                </c:pt>
                <c:pt idx="45" formatCode="0">
                  <c:v>30.613000000000003</c:v>
                </c:pt>
                <c:pt idx="46" formatCode="0">
                  <c:v>33.674300000000009</c:v>
                </c:pt>
                <c:pt idx="47" formatCode="0">
                  <c:v>37.041730000000015</c:v>
                </c:pt>
                <c:pt idx="48" formatCode="0">
                  <c:v>40.74590300000002</c:v>
                </c:pt>
                <c:pt idx="49" formatCode="0">
                  <c:v>44.820493300000024</c:v>
                </c:pt>
                <c:pt idx="50" formatCode="0">
                  <c:v>49.302542630000033</c:v>
                </c:pt>
                <c:pt idx="51" formatCode="0">
                  <c:v>54.232796893000042</c:v>
                </c:pt>
                <c:pt idx="52" formatCode="0">
                  <c:v>59.656076582300052</c:v>
                </c:pt>
                <c:pt idx="53" formatCode="0">
                  <c:v>61</c:v>
                </c:pt>
                <c:pt idx="54" formatCode="0">
                  <c:v>61</c:v>
                </c:pt>
                <c:pt idx="55" formatCode="0">
                  <c:v>61</c:v>
                </c:pt>
                <c:pt idx="56" formatCode="0">
                  <c:v>61</c:v>
                </c:pt>
                <c:pt idx="57" formatCode="0">
                  <c:v>61</c:v>
                </c:pt>
                <c:pt idx="58" formatCode="0">
                  <c:v>61</c:v>
                </c:pt>
                <c:pt idx="59" formatCode="0">
                  <c:v>61</c:v>
                </c:pt>
                <c:pt idx="60" formatCode="0">
                  <c:v>61</c:v>
                </c:pt>
                <c:pt idx="61" formatCode="0">
                  <c:v>61</c:v>
                </c:pt>
              </c:numCache>
            </c:numRef>
          </c:val>
        </c:ser>
        <c:ser>
          <c:idx val="2"/>
          <c:order val="2"/>
          <c:tx>
            <c:strRef>
              <c:f>Sheet5!$J$5</c:f>
              <c:strCache>
                <c:ptCount val="1"/>
                <c:pt idx="0">
                  <c:v>Vacancies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Sheet5!$F$6:$G$67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Sheet5!$J$6:$J$67</c:f>
              <c:numCache>
                <c:formatCode>General</c:formatCode>
                <c:ptCount val="62"/>
                <c:pt idx="0">
                  <c:v>8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8</c:v>
                </c:pt>
                <c:pt idx="6">
                  <c:v>8</c:v>
                </c:pt>
                <c:pt idx="7">
                  <c:v>19</c:v>
                </c:pt>
                <c:pt idx="8">
                  <c:v>19</c:v>
                </c:pt>
                <c:pt idx="9">
                  <c:v>20</c:v>
                </c:pt>
                <c:pt idx="10">
                  <c:v>19</c:v>
                </c:pt>
                <c:pt idx="11">
                  <c:v>19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18</c:v>
                </c:pt>
                <c:pt idx="19">
                  <c:v>18</c:v>
                </c:pt>
                <c:pt idx="20">
                  <c:v>12</c:v>
                </c:pt>
                <c:pt idx="21">
                  <c:v>13</c:v>
                </c:pt>
                <c:pt idx="22">
                  <c:v>16</c:v>
                </c:pt>
                <c:pt idx="23">
                  <c:v>17</c:v>
                </c:pt>
                <c:pt idx="24">
                  <c:v>17</c:v>
                </c:pt>
                <c:pt idx="25">
                  <c:v>16</c:v>
                </c:pt>
                <c:pt idx="26">
                  <c:v>16</c:v>
                </c:pt>
                <c:pt idx="27">
                  <c:v>17</c:v>
                </c:pt>
                <c:pt idx="28">
                  <c:v>20</c:v>
                </c:pt>
                <c:pt idx="29">
                  <c:v>16</c:v>
                </c:pt>
                <c:pt idx="30">
                  <c:v>24</c:v>
                </c:pt>
                <c:pt idx="31">
                  <c:v>15</c:v>
                </c:pt>
                <c:pt idx="32">
                  <c:v>16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20</c:v>
                </c:pt>
                <c:pt idx="37">
                  <c:v>22</c:v>
                </c:pt>
                <c:pt idx="38">
                  <c:v>22</c:v>
                </c:pt>
                <c:pt idx="39">
                  <c:v>21</c:v>
                </c:pt>
                <c:pt idx="40">
                  <c:v>36</c:v>
                </c:pt>
                <c:pt idx="41">
                  <c:v>36</c:v>
                </c:pt>
                <c:pt idx="42" formatCode="0">
                  <c:v>38</c:v>
                </c:pt>
                <c:pt idx="43" formatCode="0">
                  <c:v>35.700000000000003</c:v>
                </c:pt>
                <c:pt idx="44" formatCode="0">
                  <c:v>33.17</c:v>
                </c:pt>
                <c:pt idx="45" formatCode="0">
                  <c:v>30.386999999999997</c:v>
                </c:pt>
                <c:pt idx="46" formatCode="0">
                  <c:v>27.325699999999991</c:v>
                </c:pt>
                <c:pt idx="47" formatCode="0">
                  <c:v>23.958269999999985</c:v>
                </c:pt>
                <c:pt idx="48" formatCode="0">
                  <c:v>20.25409699999998</c:v>
                </c:pt>
                <c:pt idx="49" formatCode="0">
                  <c:v>16.179506699999976</c:v>
                </c:pt>
                <c:pt idx="50" formatCode="0">
                  <c:v>11.697457369999967</c:v>
                </c:pt>
                <c:pt idx="51" formatCode="0">
                  <c:v>6.7672031069999576</c:v>
                </c:pt>
                <c:pt idx="52" formatCode="0">
                  <c:v>1.3439234176999477</c:v>
                </c:pt>
                <c:pt idx="53" formatCode="0">
                  <c:v>0</c:v>
                </c:pt>
                <c:pt idx="54" formatCode="0">
                  <c:v>0</c:v>
                </c:pt>
                <c:pt idx="55" formatCode="0">
                  <c:v>0</c:v>
                </c:pt>
                <c:pt idx="56" formatCode="0">
                  <c:v>0</c:v>
                </c:pt>
                <c:pt idx="57" formatCode="0">
                  <c:v>0</c:v>
                </c:pt>
                <c:pt idx="58" formatCode="0">
                  <c:v>0</c:v>
                </c:pt>
                <c:pt idx="59" formatCode="0">
                  <c:v>0</c:v>
                </c:pt>
                <c:pt idx="60" formatCode="0">
                  <c:v>0</c:v>
                </c:pt>
                <c:pt idx="61" formatCode="0">
                  <c:v>0</c:v>
                </c:pt>
              </c:numCache>
            </c:numRef>
          </c:val>
        </c:ser>
        <c:dLbls/>
        <c:marker val="1"/>
        <c:axId val="192484480"/>
        <c:axId val="192486016"/>
      </c:lineChart>
      <c:catAx>
        <c:axId val="1924844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86016"/>
        <c:crosses val="autoZero"/>
        <c:auto val="1"/>
        <c:lblAlgn val="ctr"/>
        <c:lblOffset val="100"/>
      </c:catAx>
      <c:valAx>
        <c:axId val="1924860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8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Sheet3!$F$7</c:f>
              <c:strCache>
                <c:ptCount val="1"/>
                <c:pt idx="0">
                  <c:v>Pending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Sheet5!$F$6:$G$67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Sheet3!$F$8:$F$50</c:f>
              <c:numCache>
                <c:formatCode>General</c:formatCode>
                <c:ptCount val="43"/>
                <c:pt idx="0">
                  <c:v>159976</c:v>
                </c:pt>
                <c:pt idx="1">
                  <c:v>161396</c:v>
                </c:pt>
                <c:pt idx="2">
                  <c:v>154692</c:v>
                </c:pt>
                <c:pt idx="3">
                  <c:v>150263</c:v>
                </c:pt>
                <c:pt idx="4">
                  <c:v>148512</c:v>
                </c:pt>
                <c:pt idx="5">
                  <c:v>148712</c:v>
                </c:pt>
                <c:pt idx="6">
                  <c:v>147537</c:v>
                </c:pt>
                <c:pt idx="7">
                  <c:v>153247</c:v>
                </c:pt>
                <c:pt idx="8">
                  <c:v>158692</c:v>
                </c:pt>
                <c:pt idx="9">
                  <c:v>163002</c:v>
                </c:pt>
                <c:pt idx="10">
                  <c:v>164863</c:v>
                </c:pt>
                <c:pt idx="11">
                  <c:v>169214</c:v>
                </c:pt>
                <c:pt idx="12">
                  <c:v>173454</c:v>
                </c:pt>
                <c:pt idx="13">
                  <c:v>175846</c:v>
                </c:pt>
                <c:pt idx="14">
                  <c:v>181585</c:v>
                </c:pt>
                <c:pt idx="15">
                  <c:v>187050</c:v>
                </c:pt>
                <c:pt idx="16">
                  <c:v>192574</c:v>
                </c:pt>
                <c:pt idx="17">
                  <c:v>194000</c:v>
                </c:pt>
                <c:pt idx="18">
                  <c:v>194691</c:v>
                </c:pt>
                <c:pt idx="19">
                  <c:v>198084</c:v>
                </c:pt>
                <c:pt idx="20">
                  <c:v>198027</c:v>
                </c:pt>
                <c:pt idx="21">
                  <c:v>198757</c:v>
                </c:pt>
                <c:pt idx="22">
                  <c:v>200634</c:v>
                </c:pt>
                <c:pt idx="23">
                  <c:v>198214</c:v>
                </c:pt>
                <c:pt idx="24">
                  <c:v>199229</c:v>
                </c:pt>
                <c:pt idx="25">
                  <c:v>205868</c:v>
                </c:pt>
                <c:pt idx="26">
                  <c:v>208700</c:v>
                </c:pt>
                <c:pt idx="27">
                  <c:v>210101</c:v>
                </c:pt>
                <c:pt idx="28">
                  <c:v>216068</c:v>
                </c:pt>
                <c:pt idx="29">
                  <c:v>223067</c:v>
                </c:pt>
                <c:pt idx="30">
                  <c:v>229176</c:v>
                </c:pt>
                <c:pt idx="31">
                  <c:v>232459</c:v>
                </c:pt>
                <c:pt idx="32">
                  <c:v>237413</c:v>
                </c:pt>
                <c:pt idx="33">
                  <c:v>239745</c:v>
                </c:pt>
                <c:pt idx="34">
                  <c:v>244762</c:v>
                </c:pt>
                <c:pt idx="35">
                  <c:v>249701</c:v>
                </c:pt>
                <c:pt idx="36">
                  <c:v>255525</c:v>
                </c:pt>
                <c:pt idx="37">
                  <c:v>262148</c:v>
                </c:pt>
                <c:pt idx="38">
                  <c:v>266681</c:v>
                </c:pt>
                <c:pt idx="39">
                  <c:v>270272</c:v>
                </c:pt>
                <c:pt idx="40">
                  <c:v>272971</c:v>
                </c:pt>
                <c:pt idx="41">
                  <c:v>278695</c:v>
                </c:pt>
                <c:pt idx="42">
                  <c:v>285663</c:v>
                </c:pt>
              </c:numCache>
            </c:numRef>
          </c:val>
        </c:ser>
        <c:ser>
          <c:idx val="1"/>
          <c:order val="1"/>
          <c:tx>
            <c:strRef>
              <c:f>Sheet3!$K$7</c:f>
              <c:strCache>
                <c:ptCount val="1"/>
                <c:pt idx="0">
                  <c:v>Missed Disposal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Sheet5!$F$6:$G$67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Sheet3!$K$8:$K$50</c:f>
              <c:numCache>
                <c:formatCode>General</c:formatCode>
                <c:ptCount val="43"/>
                <c:pt idx="0">
                  <c:v>3868.1290322580644</c:v>
                </c:pt>
                <c:pt idx="1">
                  <c:v>2745.3125</c:v>
                </c:pt>
                <c:pt idx="2">
                  <c:v>3236.6176470588239</c:v>
                </c:pt>
                <c:pt idx="3">
                  <c:v>2938.2352941176468</c:v>
                </c:pt>
                <c:pt idx="4">
                  <c:v>2496.4705882352941</c:v>
                </c:pt>
                <c:pt idx="5">
                  <c:v>3939.3548387096776</c:v>
                </c:pt>
                <c:pt idx="6">
                  <c:v>4330.5806451612907</c:v>
                </c:pt>
                <c:pt idx="7">
                  <c:v>8014.833333333333</c:v>
                </c:pt>
                <c:pt idx="8">
                  <c:v>7875.5</c:v>
                </c:pt>
                <c:pt idx="9">
                  <c:v>7002.0689655172418</c:v>
                </c:pt>
                <c:pt idx="10">
                  <c:v>10465.833333333334</c:v>
                </c:pt>
                <c:pt idx="11">
                  <c:v>7857.1333333333341</c:v>
                </c:pt>
                <c:pt idx="12">
                  <c:v>6336.5806451612907</c:v>
                </c:pt>
                <c:pt idx="13">
                  <c:v>7499.9333333333334</c:v>
                </c:pt>
                <c:pt idx="14">
                  <c:v>9213.1034482758623</c:v>
                </c:pt>
                <c:pt idx="15">
                  <c:v>6823.375</c:v>
                </c:pt>
                <c:pt idx="16">
                  <c:v>5964.875</c:v>
                </c:pt>
                <c:pt idx="17">
                  <c:v>7526.75</c:v>
                </c:pt>
                <c:pt idx="18">
                  <c:v>11009.032258064517</c:v>
                </c:pt>
                <c:pt idx="19">
                  <c:v>9869.2258064516118</c:v>
                </c:pt>
                <c:pt idx="20">
                  <c:v>5842.3783783783783</c:v>
                </c:pt>
                <c:pt idx="21">
                  <c:v>4195.0277777777783</c:v>
                </c:pt>
                <c:pt idx="22">
                  <c:v>9695.0303030303039</c:v>
                </c:pt>
                <c:pt idx="23">
                  <c:v>9612.96875</c:v>
                </c:pt>
                <c:pt idx="24">
                  <c:v>9520.53125</c:v>
                </c:pt>
                <c:pt idx="25">
                  <c:v>5774.545454545455</c:v>
                </c:pt>
                <c:pt idx="26">
                  <c:v>8503.2727272727279</c:v>
                </c:pt>
                <c:pt idx="27">
                  <c:v>9967.3125</c:v>
                </c:pt>
                <c:pt idx="28">
                  <c:v>9285.5172413793098</c:v>
                </c:pt>
                <c:pt idx="29">
                  <c:v>5476.848484848485</c:v>
                </c:pt>
                <c:pt idx="30">
                  <c:v>15116.16</c:v>
                </c:pt>
                <c:pt idx="31">
                  <c:v>7840.588235294118</c:v>
                </c:pt>
                <c:pt idx="32">
                  <c:v>7984.484848484848</c:v>
                </c:pt>
                <c:pt idx="33">
                  <c:v>8179.5483870967746</c:v>
                </c:pt>
                <c:pt idx="34">
                  <c:v>10604.903225806451</c:v>
                </c:pt>
                <c:pt idx="35">
                  <c:v>10114.838709677419</c:v>
                </c:pt>
                <c:pt idx="36">
                  <c:v>7674.4827586206893</c:v>
                </c:pt>
                <c:pt idx="37">
                  <c:v>11478.296296296297</c:v>
                </c:pt>
                <c:pt idx="38">
                  <c:v>15642.814814814816</c:v>
                </c:pt>
                <c:pt idx="39">
                  <c:v>13700.25</c:v>
                </c:pt>
                <c:pt idx="40">
                  <c:v>28775.52</c:v>
                </c:pt>
                <c:pt idx="41">
                  <c:v>22338.720000000001</c:v>
                </c:pt>
                <c:pt idx="42">
                  <c:v>29724.26086956522</c:v>
                </c:pt>
              </c:numCache>
            </c:numRef>
          </c:val>
        </c:ser>
        <c:ser>
          <c:idx val="2"/>
          <c:order val="2"/>
          <c:tx>
            <c:strRef>
              <c:f>Sheet3!$L$7</c:f>
              <c:strCache>
                <c:ptCount val="1"/>
                <c:pt idx="0">
                  <c:v>Balance could have been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Sheet5!$F$6:$G$67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Sheet3!$L$8:$L$50</c:f>
              <c:numCache>
                <c:formatCode>0</c:formatCode>
                <c:ptCount val="43"/>
                <c:pt idx="0">
                  <c:v>156107.87096774194</c:v>
                </c:pt>
                <c:pt idx="1">
                  <c:v>154782.55846774194</c:v>
                </c:pt>
                <c:pt idx="2">
                  <c:v>144841.94082068311</c:v>
                </c:pt>
                <c:pt idx="3">
                  <c:v>137473.70552656546</c:v>
                </c:pt>
                <c:pt idx="4">
                  <c:v>133226.23493833016</c:v>
                </c:pt>
                <c:pt idx="5">
                  <c:v>129486.88009962048</c:v>
                </c:pt>
                <c:pt idx="6">
                  <c:v>123981.29945445921</c:v>
                </c:pt>
                <c:pt idx="7">
                  <c:v>121676.46612112589</c:v>
                </c:pt>
                <c:pt idx="8">
                  <c:v>119245.96612112591</c:v>
                </c:pt>
                <c:pt idx="9">
                  <c:v>116553.89715560866</c:v>
                </c:pt>
                <c:pt idx="10">
                  <c:v>107949.06382227533</c:v>
                </c:pt>
                <c:pt idx="11">
                  <c:v>104442.930488942</c:v>
                </c:pt>
                <c:pt idx="12">
                  <c:v>102346.34984378071</c:v>
                </c:pt>
                <c:pt idx="13">
                  <c:v>97238.41651044738</c:v>
                </c:pt>
                <c:pt idx="14">
                  <c:v>93764.31306217151</c:v>
                </c:pt>
                <c:pt idx="15">
                  <c:v>92405.93806217151</c:v>
                </c:pt>
                <c:pt idx="16">
                  <c:v>91965.06306217151</c:v>
                </c:pt>
                <c:pt idx="17">
                  <c:v>85864.31306217151</c:v>
                </c:pt>
                <c:pt idx="18">
                  <c:v>75546.280804106995</c:v>
                </c:pt>
                <c:pt idx="19">
                  <c:v>69070.054997655388</c:v>
                </c:pt>
                <c:pt idx="20">
                  <c:v>63170.676619277008</c:v>
                </c:pt>
                <c:pt idx="21">
                  <c:v>64748.648841499235</c:v>
                </c:pt>
                <c:pt idx="22">
                  <c:v>56930.618538468931</c:v>
                </c:pt>
                <c:pt idx="23">
                  <c:v>44897.649788468931</c:v>
                </c:pt>
                <c:pt idx="24">
                  <c:v>36592.118538468931</c:v>
                </c:pt>
                <c:pt idx="25">
                  <c:v>37456.573083923475</c:v>
                </c:pt>
                <c:pt idx="26">
                  <c:v>31785.300356650747</c:v>
                </c:pt>
                <c:pt idx="27">
                  <c:v>23218.987856650747</c:v>
                </c:pt>
                <c:pt idx="28">
                  <c:v>19900.470615271435</c:v>
                </c:pt>
                <c:pt idx="29">
                  <c:v>21422.622130422951</c:v>
                </c:pt>
                <c:pt idx="30">
                  <c:v>12415.462130422955</c:v>
                </c:pt>
                <c:pt idx="31">
                  <c:v>7857.8738951288333</c:v>
                </c:pt>
                <c:pt idx="32">
                  <c:v>4647.3890466439843</c:v>
                </c:pt>
                <c:pt idx="33">
                  <c:v>-1200.1593404527903</c:v>
                </c:pt>
                <c:pt idx="34">
                  <c:v>-6788.0625662592392</c:v>
                </c:pt>
                <c:pt idx="35">
                  <c:v>-11963.901275936658</c:v>
                </c:pt>
                <c:pt idx="36">
                  <c:v>-13814.384034557348</c:v>
                </c:pt>
                <c:pt idx="37">
                  <c:v>-22960.680330853647</c:v>
                </c:pt>
                <c:pt idx="38">
                  <c:v>-34070.495145668465</c:v>
                </c:pt>
                <c:pt idx="39">
                  <c:v>-44179.745145668465</c:v>
                </c:pt>
                <c:pt idx="40">
                  <c:v>-70256.265145668469</c:v>
                </c:pt>
                <c:pt idx="41">
                  <c:v>-86870.98514566847</c:v>
                </c:pt>
                <c:pt idx="42">
                  <c:v>-109627.24601523369</c:v>
                </c:pt>
              </c:numCache>
            </c:numRef>
          </c:val>
        </c:ser>
        <c:dLbls/>
        <c:marker val="1"/>
        <c:axId val="192858752"/>
        <c:axId val="192745856"/>
      </c:lineChart>
      <c:catAx>
        <c:axId val="1928587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45856"/>
        <c:crosses val="autoZero"/>
        <c:auto val="1"/>
        <c:lblAlgn val="ctr"/>
        <c:lblOffset val="100"/>
      </c:catAx>
      <c:valAx>
        <c:axId val="1927458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5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66674</xdr:colOff>
      <xdr:row>3</xdr:row>
      <xdr:rowOff>180975</xdr:rowOff>
    </xdr:from>
    <xdr:to>
      <xdr:col>29</xdr:col>
      <xdr:colOff>6349</xdr:colOff>
      <xdr:row>18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53974</xdr:colOff>
      <xdr:row>19</xdr:row>
      <xdr:rowOff>34925</xdr:rowOff>
    </xdr:from>
    <xdr:to>
      <xdr:col>28</xdr:col>
      <xdr:colOff>603249</xdr:colOff>
      <xdr:row>34</xdr:row>
      <xdr:rowOff>15875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47624</xdr:colOff>
      <xdr:row>34</xdr:row>
      <xdr:rowOff>85725</xdr:rowOff>
    </xdr:from>
    <xdr:to>
      <xdr:col>28</xdr:col>
      <xdr:colOff>584199</xdr:colOff>
      <xdr:row>49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47624</xdr:colOff>
      <xdr:row>49</xdr:row>
      <xdr:rowOff>136525</xdr:rowOff>
    </xdr:from>
    <xdr:to>
      <xdr:col>28</xdr:col>
      <xdr:colOff>577849</xdr:colOff>
      <xdr:row>64</xdr:row>
      <xdr:rowOff>117475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60324</xdr:colOff>
      <xdr:row>5</xdr:row>
      <xdr:rowOff>22225</xdr:rowOff>
    </xdr:from>
    <xdr:to>
      <xdr:col>31</xdr:col>
      <xdr:colOff>577849</xdr:colOff>
      <xdr:row>20</xdr:row>
      <xdr:rowOff>3175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60324</xdr:colOff>
      <xdr:row>20</xdr:row>
      <xdr:rowOff>79375</xdr:rowOff>
    </xdr:from>
    <xdr:to>
      <xdr:col>31</xdr:col>
      <xdr:colOff>577849</xdr:colOff>
      <xdr:row>35</xdr:row>
      <xdr:rowOff>60325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60324</xdr:colOff>
      <xdr:row>35</xdr:row>
      <xdr:rowOff>79375</xdr:rowOff>
    </xdr:from>
    <xdr:to>
      <xdr:col>31</xdr:col>
      <xdr:colOff>558799</xdr:colOff>
      <xdr:row>50</xdr:row>
      <xdr:rowOff>60325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60324</xdr:colOff>
      <xdr:row>50</xdr:row>
      <xdr:rowOff>123825</xdr:rowOff>
    </xdr:from>
    <xdr:to>
      <xdr:col>31</xdr:col>
      <xdr:colOff>558799</xdr:colOff>
      <xdr:row>65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60324</xdr:colOff>
      <xdr:row>7</xdr:row>
      <xdr:rowOff>9525</xdr:rowOff>
    </xdr:from>
    <xdr:to>
      <xdr:col>26</xdr:col>
      <xdr:colOff>603249</xdr:colOff>
      <xdr:row>21</xdr:row>
      <xdr:rowOff>174625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85724</xdr:colOff>
      <xdr:row>3</xdr:row>
      <xdr:rowOff>161925</xdr:rowOff>
    </xdr:from>
    <xdr:to>
      <xdr:col>30</xdr:col>
      <xdr:colOff>574842</xdr:colOff>
      <xdr:row>18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98424</xdr:colOff>
      <xdr:row>19</xdr:row>
      <xdr:rowOff>28575</xdr:rowOff>
    </xdr:from>
    <xdr:to>
      <xdr:col>30</xdr:col>
      <xdr:colOff>561472</xdr:colOff>
      <xdr:row>34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92074</xdr:colOff>
      <xdr:row>34</xdr:row>
      <xdr:rowOff>60325</xdr:rowOff>
    </xdr:from>
    <xdr:to>
      <xdr:col>30</xdr:col>
      <xdr:colOff>561472</xdr:colOff>
      <xdr:row>49</xdr:row>
      <xdr:rowOff>41275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92074</xdr:colOff>
      <xdr:row>49</xdr:row>
      <xdr:rowOff>111125</xdr:rowOff>
    </xdr:from>
    <xdr:to>
      <xdr:col>30</xdr:col>
      <xdr:colOff>554788</xdr:colOff>
      <xdr:row>64</xdr:row>
      <xdr:rowOff>92075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117474</xdr:colOff>
      <xdr:row>5</xdr:row>
      <xdr:rowOff>28575</xdr:rowOff>
    </xdr:from>
    <xdr:to>
      <xdr:col>30</xdr:col>
      <xdr:colOff>590550</xdr:colOff>
      <xdr:row>20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104774</xdr:colOff>
      <xdr:row>20</xdr:row>
      <xdr:rowOff>53975</xdr:rowOff>
    </xdr:from>
    <xdr:to>
      <xdr:col>30</xdr:col>
      <xdr:colOff>590549</xdr:colOff>
      <xdr:row>35</xdr:row>
      <xdr:rowOff>34925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98424</xdr:colOff>
      <xdr:row>35</xdr:row>
      <xdr:rowOff>130175</xdr:rowOff>
    </xdr:from>
    <xdr:to>
      <xdr:col>30</xdr:col>
      <xdr:colOff>584199</xdr:colOff>
      <xdr:row>50</xdr:row>
      <xdr:rowOff>111125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98424</xdr:colOff>
      <xdr:row>50</xdr:row>
      <xdr:rowOff>149225</xdr:rowOff>
    </xdr:from>
    <xdr:to>
      <xdr:col>30</xdr:col>
      <xdr:colOff>571499</xdr:colOff>
      <xdr:row>65</xdr:row>
      <xdr:rowOff>130175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34924</xdr:colOff>
      <xdr:row>7</xdr:row>
      <xdr:rowOff>9525</xdr:rowOff>
    </xdr:from>
    <xdr:to>
      <xdr:col>28</xdr:col>
      <xdr:colOff>596899</xdr:colOff>
      <xdr:row>21</xdr:row>
      <xdr:rowOff>174625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8"/>
  <sheetViews>
    <sheetView topLeftCell="L42" workbookViewId="0">
      <selection activeCell="AE66" sqref="AE66"/>
    </sheetView>
  </sheetViews>
  <sheetFormatPr defaultRowHeight="15"/>
  <sheetData>
    <row r="1" spans="1:21">
      <c r="A1" t="s">
        <v>13</v>
      </c>
    </row>
    <row r="2" spans="1:21">
      <c r="A2" t="s">
        <v>38</v>
      </c>
    </row>
    <row r="3" spans="1:21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F4" s="1"/>
      <c r="G4" s="1"/>
      <c r="K4" s="2" t="s">
        <v>0</v>
      </c>
      <c r="L4" s="2"/>
      <c r="M4" s="2" t="s">
        <v>1</v>
      </c>
      <c r="N4" s="2"/>
      <c r="R4" s="1"/>
      <c r="S4" s="1"/>
      <c r="T4" s="1"/>
      <c r="U4" s="1"/>
    </row>
    <row r="5" spans="1:21">
      <c r="A5" t="s">
        <v>3</v>
      </c>
      <c r="B5" t="s">
        <v>4</v>
      </c>
      <c r="C5" t="s">
        <v>5</v>
      </c>
      <c r="D5" t="s">
        <v>6</v>
      </c>
      <c r="E5" t="s">
        <v>7</v>
      </c>
      <c r="F5" s="1"/>
      <c r="G5" s="1"/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11</v>
      </c>
      <c r="N5" s="1" t="s">
        <v>12</v>
      </c>
      <c r="O5" s="1" t="s">
        <v>0</v>
      </c>
      <c r="P5" s="1" t="s">
        <v>1</v>
      </c>
      <c r="Q5" s="1" t="s">
        <v>2</v>
      </c>
      <c r="R5" s="1"/>
      <c r="S5" s="1"/>
      <c r="T5" s="1"/>
      <c r="U5" s="1"/>
    </row>
    <row r="6" spans="1:21">
      <c r="A6">
        <v>1</v>
      </c>
      <c r="B6">
        <v>1</v>
      </c>
      <c r="C6">
        <v>0</v>
      </c>
      <c r="D6">
        <v>0</v>
      </c>
      <c r="E6">
        <v>0</v>
      </c>
      <c r="F6" s="3">
        <v>2006</v>
      </c>
      <c r="G6" s="3">
        <v>1</v>
      </c>
      <c r="H6" s="1">
        <v>39</v>
      </c>
      <c r="I6" s="4">
        <v>31</v>
      </c>
      <c r="J6" s="1">
        <f t="shared" ref="J6:J67" si="0">H6-I6</f>
        <v>8</v>
      </c>
      <c r="K6" s="1">
        <v>11608</v>
      </c>
      <c r="L6" s="1">
        <v>2745</v>
      </c>
      <c r="M6" s="1">
        <v>11161</v>
      </c>
      <c r="N6" s="1">
        <v>3828</v>
      </c>
      <c r="O6" s="1">
        <f t="shared" ref="O6:O67" si="1">K6+L6</f>
        <v>14353</v>
      </c>
      <c r="P6" s="1">
        <f t="shared" ref="P6:P67" si="2">M6+N6</f>
        <v>14989</v>
      </c>
      <c r="Q6" s="1">
        <v>159976</v>
      </c>
      <c r="R6" s="1"/>
      <c r="S6" s="1"/>
      <c r="T6" s="3"/>
      <c r="U6" s="3"/>
    </row>
    <row r="7" spans="1:21">
      <c r="A7">
        <v>2</v>
      </c>
      <c r="B7">
        <v>0</v>
      </c>
      <c r="C7">
        <v>1</v>
      </c>
      <c r="D7">
        <v>0</v>
      </c>
      <c r="E7">
        <v>0</v>
      </c>
      <c r="F7" s="3"/>
      <c r="G7" s="3">
        <v>2</v>
      </c>
      <c r="H7" s="1">
        <v>39</v>
      </c>
      <c r="I7" s="1">
        <v>32</v>
      </c>
      <c r="J7" s="1">
        <f t="shared" si="0"/>
        <v>7</v>
      </c>
      <c r="K7" s="1">
        <v>11470</v>
      </c>
      <c r="L7" s="1">
        <v>2500</v>
      </c>
      <c r="M7" s="1">
        <v>8668</v>
      </c>
      <c r="N7" s="1">
        <v>3882</v>
      </c>
      <c r="O7" s="1">
        <f t="shared" si="1"/>
        <v>13970</v>
      </c>
      <c r="P7" s="1">
        <f t="shared" si="2"/>
        <v>12550</v>
      </c>
      <c r="Q7" s="1">
        <v>161396</v>
      </c>
      <c r="R7" s="1"/>
      <c r="S7" s="1"/>
      <c r="T7" s="3"/>
      <c r="U7" s="3"/>
    </row>
    <row r="8" spans="1:21">
      <c r="A8">
        <v>3</v>
      </c>
      <c r="B8">
        <v>0</v>
      </c>
      <c r="C8">
        <v>0</v>
      </c>
      <c r="D8">
        <v>1</v>
      </c>
      <c r="E8">
        <v>0</v>
      </c>
      <c r="F8" s="3"/>
      <c r="G8" s="3">
        <v>3</v>
      </c>
      <c r="H8" s="1">
        <v>39</v>
      </c>
      <c r="I8" s="1">
        <v>34</v>
      </c>
      <c r="J8" s="1">
        <f t="shared" si="0"/>
        <v>5</v>
      </c>
      <c r="K8" s="1">
        <v>13005</v>
      </c>
      <c r="L8" s="1">
        <v>2300</v>
      </c>
      <c r="M8" s="1">
        <v>17628</v>
      </c>
      <c r="N8" s="1">
        <v>4381</v>
      </c>
      <c r="O8" s="1">
        <f t="shared" si="1"/>
        <v>15305</v>
      </c>
      <c r="P8" s="1">
        <f t="shared" si="2"/>
        <v>22009</v>
      </c>
      <c r="Q8" s="1">
        <v>154692</v>
      </c>
      <c r="R8" s="1"/>
      <c r="S8" s="1"/>
      <c r="T8" s="3"/>
      <c r="U8" s="3"/>
    </row>
    <row r="9" spans="1:21">
      <c r="A9">
        <v>4</v>
      </c>
      <c r="B9">
        <v>0</v>
      </c>
      <c r="C9">
        <v>0</v>
      </c>
      <c r="D9">
        <v>0</v>
      </c>
      <c r="E9">
        <v>1</v>
      </c>
      <c r="F9" s="3"/>
      <c r="G9" s="3">
        <v>4</v>
      </c>
      <c r="H9" s="1">
        <v>39</v>
      </c>
      <c r="I9" s="1">
        <v>34</v>
      </c>
      <c r="J9" s="1">
        <f t="shared" si="0"/>
        <v>5</v>
      </c>
      <c r="K9" s="1">
        <v>12996</v>
      </c>
      <c r="L9" s="1">
        <v>2554</v>
      </c>
      <c r="M9" s="1">
        <v>16769</v>
      </c>
      <c r="N9" s="1">
        <v>3211</v>
      </c>
      <c r="O9" s="1">
        <f t="shared" si="1"/>
        <v>15550</v>
      </c>
      <c r="P9" s="1">
        <f t="shared" si="2"/>
        <v>19980</v>
      </c>
      <c r="Q9" s="1">
        <v>150263</v>
      </c>
      <c r="R9" s="1"/>
      <c r="S9" s="1"/>
      <c r="T9" s="3"/>
      <c r="U9" s="3"/>
    </row>
    <row r="10" spans="1:21">
      <c r="A10">
        <v>5</v>
      </c>
      <c r="B10">
        <v>1</v>
      </c>
      <c r="C10">
        <v>0</v>
      </c>
      <c r="D10">
        <v>0</v>
      </c>
      <c r="E10">
        <v>0</v>
      </c>
      <c r="F10" s="3">
        <v>2007</v>
      </c>
      <c r="G10" s="3">
        <v>1</v>
      </c>
      <c r="H10" s="1">
        <v>39</v>
      </c>
      <c r="I10" s="4">
        <v>34</v>
      </c>
      <c r="J10" s="1">
        <f t="shared" si="0"/>
        <v>5</v>
      </c>
      <c r="K10" s="1">
        <v>12257</v>
      </c>
      <c r="L10" s="1">
        <v>2968</v>
      </c>
      <c r="M10" s="1">
        <v>14457</v>
      </c>
      <c r="N10" s="1">
        <v>2519</v>
      </c>
      <c r="O10" s="1">
        <f t="shared" si="1"/>
        <v>15225</v>
      </c>
      <c r="P10" s="1">
        <f t="shared" si="2"/>
        <v>16976</v>
      </c>
      <c r="Q10" s="1">
        <v>148512</v>
      </c>
      <c r="R10" s="1"/>
      <c r="S10" s="1"/>
      <c r="T10" s="3"/>
      <c r="U10" s="3"/>
    </row>
    <row r="11" spans="1:21">
      <c r="A11">
        <v>6</v>
      </c>
      <c r="B11">
        <v>0</v>
      </c>
      <c r="C11">
        <v>1</v>
      </c>
      <c r="D11">
        <v>0</v>
      </c>
      <c r="E11">
        <v>0</v>
      </c>
      <c r="F11" s="3"/>
      <c r="G11" s="3">
        <v>2</v>
      </c>
      <c r="H11" s="1">
        <v>39</v>
      </c>
      <c r="I11" s="4">
        <v>31</v>
      </c>
      <c r="J11" s="1">
        <f t="shared" si="0"/>
        <v>8</v>
      </c>
      <c r="K11" s="1">
        <v>12656</v>
      </c>
      <c r="L11" s="1">
        <v>2809</v>
      </c>
      <c r="M11" s="1">
        <v>13005</v>
      </c>
      <c r="N11" s="1">
        <v>2260</v>
      </c>
      <c r="O11" s="1">
        <f t="shared" si="1"/>
        <v>15465</v>
      </c>
      <c r="P11" s="1">
        <f t="shared" si="2"/>
        <v>15265</v>
      </c>
      <c r="Q11" s="1">
        <v>148712</v>
      </c>
      <c r="R11" s="1"/>
      <c r="S11" s="1"/>
      <c r="T11" s="3"/>
      <c r="U11" s="3"/>
    </row>
    <row r="12" spans="1:21">
      <c r="A12">
        <v>7</v>
      </c>
      <c r="B12">
        <v>0</v>
      </c>
      <c r="C12">
        <v>0</v>
      </c>
      <c r="D12">
        <v>1</v>
      </c>
      <c r="E12">
        <v>0</v>
      </c>
      <c r="F12" s="3"/>
      <c r="G12" s="3">
        <v>3</v>
      </c>
      <c r="H12" s="4">
        <v>39</v>
      </c>
      <c r="I12" s="4">
        <v>31</v>
      </c>
      <c r="J12" s="1">
        <f t="shared" si="0"/>
        <v>8</v>
      </c>
      <c r="K12" s="1">
        <v>12816</v>
      </c>
      <c r="L12" s="1">
        <v>2790</v>
      </c>
      <c r="M12" s="1">
        <v>14220</v>
      </c>
      <c r="N12" s="1">
        <v>2561</v>
      </c>
      <c r="O12" s="1">
        <f t="shared" si="1"/>
        <v>15606</v>
      </c>
      <c r="P12" s="1">
        <f t="shared" si="2"/>
        <v>16781</v>
      </c>
      <c r="Q12" s="1">
        <v>147537</v>
      </c>
      <c r="R12" s="1"/>
      <c r="S12" s="1"/>
      <c r="T12" s="3"/>
      <c r="U12" s="3"/>
    </row>
    <row r="13" spans="1:21">
      <c r="A13">
        <v>8</v>
      </c>
      <c r="B13">
        <v>0</v>
      </c>
      <c r="C13">
        <v>0</v>
      </c>
      <c r="D13">
        <v>0</v>
      </c>
      <c r="E13">
        <v>1</v>
      </c>
      <c r="F13" s="5"/>
      <c r="G13" s="5">
        <v>4</v>
      </c>
      <c r="H13" s="4">
        <v>49</v>
      </c>
      <c r="I13" s="4">
        <v>30</v>
      </c>
      <c r="J13">
        <f t="shared" si="0"/>
        <v>19</v>
      </c>
      <c r="K13">
        <v>14914</v>
      </c>
      <c r="L13">
        <v>3451</v>
      </c>
      <c r="M13">
        <v>9867</v>
      </c>
      <c r="N13">
        <v>2788</v>
      </c>
      <c r="O13">
        <f t="shared" si="1"/>
        <v>18365</v>
      </c>
      <c r="P13">
        <f t="shared" si="2"/>
        <v>12655</v>
      </c>
      <c r="Q13">
        <v>153247</v>
      </c>
      <c r="T13" s="5"/>
      <c r="U13" s="5"/>
    </row>
    <row r="14" spans="1:21">
      <c r="A14">
        <v>9</v>
      </c>
      <c r="B14">
        <v>1</v>
      </c>
      <c r="C14">
        <v>0</v>
      </c>
      <c r="D14">
        <v>0</v>
      </c>
      <c r="E14">
        <v>0</v>
      </c>
      <c r="F14" s="5">
        <v>2008</v>
      </c>
      <c r="G14" s="5">
        <v>1</v>
      </c>
      <c r="H14" s="4">
        <v>49</v>
      </c>
      <c r="I14" s="4">
        <v>30</v>
      </c>
      <c r="J14">
        <f t="shared" si="0"/>
        <v>19</v>
      </c>
      <c r="K14">
        <v>14441</v>
      </c>
      <c r="L14">
        <v>3439</v>
      </c>
      <c r="M14">
        <v>10581</v>
      </c>
      <c r="N14">
        <v>1854</v>
      </c>
      <c r="O14">
        <f t="shared" si="1"/>
        <v>17880</v>
      </c>
      <c r="P14">
        <f t="shared" si="2"/>
        <v>12435</v>
      </c>
      <c r="Q14">
        <v>158692</v>
      </c>
      <c r="T14" s="5"/>
      <c r="U14" s="5"/>
    </row>
    <row r="15" spans="1:21">
      <c r="A15">
        <v>10</v>
      </c>
      <c r="B15">
        <v>0</v>
      </c>
      <c r="C15">
        <v>1</v>
      </c>
      <c r="D15">
        <v>0</v>
      </c>
      <c r="E15">
        <v>0</v>
      </c>
      <c r="F15" s="5"/>
      <c r="G15" s="5">
        <v>2</v>
      </c>
      <c r="H15" s="4">
        <v>49</v>
      </c>
      <c r="I15" s="4">
        <v>29</v>
      </c>
      <c r="J15">
        <f t="shared" si="0"/>
        <v>20</v>
      </c>
      <c r="K15">
        <v>11991</v>
      </c>
      <c r="L15">
        <v>2472</v>
      </c>
      <c r="M15">
        <v>8473</v>
      </c>
      <c r="N15">
        <v>1680</v>
      </c>
      <c r="O15">
        <f t="shared" si="1"/>
        <v>14463</v>
      </c>
      <c r="P15">
        <f t="shared" si="2"/>
        <v>10153</v>
      </c>
      <c r="Q15">
        <v>163002</v>
      </c>
      <c r="T15" s="5"/>
      <c r="U15" s="5"/>
    </row>
    <row r="16" spans="1:21">
      <c r="A16">
        <v>11</v>
      </c>
      <c r="B16">
        <v>0</v>
      </c>
      <c r="C16">
        <v>0</v>
      </c>
      <c r="D16">
        <v>1</v>
      </c>
      <c r="E16">
        <v>0</v>
      </c>
      <c r="F16" s="5"/>
      <c r="G16" s="5">
        <v>3</v>
      </c>
      <c r="H16" s="4">
        <v>49</v>
      </c>
      <c r="I16" s="4">
        <v>30</v>
      </c>
      <c r="J16">
        <f t="shared" si="0"/>
        <v>19</v>
      </c>
      <c r="K16">
        <v>14837</v>
      </c>
      <c r="L16">
        <v>3549</v>
      </c>
      <c r="M16">
        <v>13807</v>
      </c>
      <c r="N16">
        <v>2718</v>
      </c>
      <c r="O16">
        <f t="shared" si="1"/>
        <v>18386</v>
      </c>
      <c r="P16">
        <f t="shared" si="2"/>
        <v>16525</v>
      </c>
      <c r="Q16">
        <v>164863</v>
      </c>
      <c r="T16" s="5"/>
      <c r="U16" s="5"/>
    </row>
    <row r="17" spans="1:21">
      <c r="A17">
        <v>12</v>
      </c>
      <c r="B17">
        <v>0</v>
      </c>
      <c r="C17">
        <v>0</v>
      </c>
      <c r="D17">
        <v>0</v>
      </c>
      <c r="E17">
        <v>1</v>
      </c>
      <c r="F17" s="5"/>
      <c r="G17" s="5">
        <v>4</v>
      </c>
      <c r="H17" s="4">
        <v>49</v>
      </c>
      <c r="I17" s="4">
        <v>30</v>
      </c>
      <c r="J17">
        <f t="shared" si="0"/>
        <v>19</v>
      </c>
      <c r="K17">
        <v>13060</v>
      </c>
      <c r="L17">
        <v>3697</v>
      </c>
      <c r="M17">
        <v>10085</v>
      </c>
      <c r="N17">
        <v>2321</v>
      </c>
      <c r="O17">
        <f t="shared" si="1"/>
        <v>16757</v>
      </c>
      <c r="P17">
        <f t="shared" si="2"/>
        <v>12406</v>
      </c>
      <c r="Q17">
        <v>169214</v>
      </c>
      <c r="T17" s="5"/>
      <c r="U17" s="5"/>
    </row>
    <row r="18" spans="1:21">
      <c r="A18">
        <v>13</v>
      </c>
      <c r="B18">
        <v>1</v>
      </c>
      <c r="C18">
        <v>0</v>
      </c>
      <c r="D18">
        <v>0</v>
      </c>
      <c r="E18">
        <v>0</v>
      </c>
      <c r="F18" s="5">
        <v>2009</v>
      </c>
      <c r="G18" s="5">
        <v>1</v>
      </c>
      <c r="H18" s="4">
        <v>49</v>
      </c>
      <c r="I18" s="4">
        <v>31</v>
      </c>
      <c r="J18">
        <f t="shared" si="0"/>
        <v>18</v>
      </c>
      <c r="K18">
        <v>12107</v>
      </c>
      <c r="L18">
        <v>3046</v>
      </c>
      <c r="M18">
        <v>8651</v>
      </c>
      <c r="N18">
        <v>2262</v>
      </c>
      <c r="O18">
        <f t="shared" si="1"/>
        <v>15153</v>
      </c>
      <c r="P18">
        <f t="shared" si="2"/>
        <v>10913</v>
      </c>
      <c r="Q18">
        <v>173454</v>
      </c>
      <c r="T18" s="5"/>
      <c r="U18" s="5"/>
    </row>
    <row r="19" spans="1:21">
      <c r="A19">
        <v>14</v>
      </c>
      <c r="B19">
        <v>0</v>
      </c>
      <c r="C19">
        <v>1</v>
      </c>
      <c r="D19">
        <v>0</v>
      </c>
      <c r="E19">
        <v>0</v>
      </c>
      <c r="F19" s="5"/>
      <c r="G19" s="5">
        <v>2</v>
      </c>
      <c r="H19" s="4">
        <v>49</v>
      </c>
      <c r="I19" s="4">
        <v>30</v>
      </c>
      <c r="J19">
        <f t="shared" si="0"/>
        <v>19</v>
      </c>
      <c r="K19">
        <v>11068</v>
      </c>
      <c r="L19">
        <v>3166</v>
      </c>
      <c r="M19">
        <v>9132</v>
      </c>
      <c r="N19">
        <v>2710</v>
      </c>
      <c r="O19">
        <f t="shared" si="1"/>
        <v>14234</v>
      </c>
      <c r="P19">
        <f t="shared" si="2"/>
        <v>11842</v>
      </c>
      <c r="Q19">
        <v>175846</v>
      </c>
      <c r="T19" s="5"/>
      <c r="U19" s="5"/>
    </row>
    <row r="20" spans="1:21">
      <c r="A20">
        <v>15</v>
      </c>
      <c r="B20">
        <v>0</v>
      </c>
      <c r="C20">
        <v>0</v>
      </c>
      <c r="D20">
        <v>1</v>
      </c>
      <c r="E20">
        <v>0</v>
      </c>
      <c r="F20" s="5"/>
      <c r="G20" s="5">
        <v>3</v>
      </c>
      <c r="H20" s="4">
        <v>49</v>
      </c>
      <c r="I20" s="4">
        <v>29</v>
      </c>
      <c r="J20">
        <f t="shared" si="0"/>
        <v>20</v>
      </c>
      <c r="K20">
        <v>14390</v>
      </c>
      <c r="L20">
        <v>4708</v>
      </c>
      <c r="M20">
        <v>10501</v>
      </c>
      <c r="N20">
        <v>2858</v>
      </c>
      <c r="O20">
        <f t="shared" si="1"/>
        <v>19098</v>
      </c>
      <c r="P20">
        <f t="shared" si="2"/>
        <v>13359</v>
      </c>
      <c r="Q20">
        <v>181585</v>
      </c>
      <c r="T20" s="5"/>
      <c r="U20" s="5"/>
    </row>
    <row r="21" spans="1:21">
      <c r="A21">
        <v>16</v>
      </c>
      <c r="B21">
        <v>0</v>
      </c>
      <c r="C21">
        <v>0</v>
      </c>
      <c r="D21">
        <v>0</v>
      </c>
      <c r="E21">
        <v>1</v>
      </c>
      <c r="F21" s="5"/>
      <c r="G21" s="5">
        <v>4</v>
      </c>
      <c r="H21" s="4">
        <v>49</v>
      </c>
      <c r="I21" s="4">
        <v>32</v>
      </c>
      <c r="J21">
        <f t="shared" si="0"/>
        <v>17</v>
      </c>
      <c r="K21">
        <v>13753</v>
      </c>
      <c r="L21">
        <v>4556</v>
      </c>
      <c r="M21">
        <v>9937</v>
      </c>
      <c r="N21">
        <v>2907</v>
      </c>
      <c r="O21">
        <f t="shared" si="1"/>
        <v>18309</v>
      </c>
      <c r="P21">
        <f t="shared" si="2"/>
        <v>12844</v>
      </c>
      <c r="Q21">
        <v>187050</v>
      </c>
      <c r="T21" s="5"/>
      <c r="U21" s="5"/>
    </row>
    <row r="22" spans="1:21">
      <c r="A22">
        <v>17</v>
      </c>
      <c r="B22">
        <v>1</v>
      </c>
      <c r="C22">
        <v>0</v>
      </c>
      <c r="D22">
        <v>0</v>
      </c>
      <c r="E22">
        <v>0</v>
      </c>
      <c r="F22" s="5">
        <v>2010</v>
      </c>
      <c r="G22" s="5">
        <v>1</v>
      </c>
      <c r="H22" s="4">
        <v>49</v>
      </c>
      <c r="I22">
        <v>32</v>
      </c>
      <c r="J22">
        <f t="shared" si="0"/>
        <v>17</v>
      </c>
      <c r="K22">
        <v>12249</v>
      </c>
      <c r="L22">
        <v>4503</v>
      </c>
      <c r="M22">
        <v>8571</v>
      </c>
      <c r="N22">
        <v>2657</v>
      </c>
      <c r="O22">
        <f t="shared" si="1"/>
        <v>16752</v>
      </c>
      <c r="P22">
        <f t="shared" si="2"/>
        <v>11228</v>
      </c>
      <c r="Q22">
        <v>192574</v>
      </c>
      <c r="T22" s="5"/>
      <c r="U22" s="5"/>
    </row>
    <row r="23" spans="1:21">
      <c r="A23">
        <v>18</v>
      </c>
      <c r="B23">
        <v>0</v>
      </c>
      <c r="C23">
        <v>1</v>
      </c>
      <c r="D23">
        <v>0</v>
      </c>
      <c r="E23">
        <v>0</v>
      </c>
      <c r="F23" s="5"/>
      <c r="G23" s="5">
        <v>2</v>
      </c>
      <c r="H23" s="4">
        <v>49</v>
      </c>
      <c r="I23">
        <v>32</v>
      </c>
      <c r="J23">
        <f t="shared" si="0"/>
        <v>17</v>
      </c>
      <c r="K23">
        <v>11923</v>
      </c>
      <c r="L23">
        <v>3671</v>
      </c>
      <c r="M23">
        <v>9904</v>
      </c>
      <c r="N23">
        <v>4264</v>
      </c>
      <c r="O23">
        <f t="shared" si="1"/>
        <v>15594</v>
      </c>
      <c r="P23">
        <f t="shared" si="2"/>
        <v>14168</v>
      </c>
      <c r="Q23">
        <v>194000</v>
      </c>
      <c r="T23" s="5"/>
      <c r="U23" s="5"/>
    </row>
    <row r="24" spans="1:21">
      <c r="A24">
        <v>19</v>
      </c>
      <c r="B24">
        <v>0</v>
      </c>
      <c r="C24">
        <v>0</v>
      </c>
      <c r="D24">
        <v>1</v>
      </c>
      <c r="E24">
        <v>0</v>
      </c>
      <c r="F24" s="5"/>
      <c r="G24" s="5">
        <v>3</v>
      </c>
      <c r="H24" s="4">
        <v>49</v>
      </c>
      <c r="I24">
        <v>31</v>
      </c>
      <c r="J24">
        <f t="shared" si="0"/>
        <v>18</v>
      </c>
      <c r="K24">
        <v>14847</v>
      </c>
      <c r="L24">
        <v>4804</v>
      </c>
      <c r="M24">
        <v>13244</v>
      </c>
      <c r="N24">
        <v>5716</v>
      </c>
      <c r="O24">
        <f t="shared" si="1"/>
        <v>19651</v>
      </c>
      <c r="P24">
        <f t="shared" si="2"/>
        <v>18960</v>
      </c>
      <c r="Q24">
        <v>194691</v>
      </c>
      <c r="T24" s="5"/>
      <c r="U24" s="5"/>
    </row>
    <row r="25" spans="1:21">
      <c r="A25">
        <v>20</v>
      </c>
      <c r="B25">
        <v>0</v>
      </c>
      <c r="C25">
        <v>0</v>
      </c>
      <c r="D25">
        <v>0</v>
      </c>
      <c r="E25">
        <v>1</v>
      </c>
      <c r="F25" s="5"/>
      <c r="G25" s="5">
        <v>4</v>
      </c>
      <c r="H25" s="4">
        <v>49</v>
      </c>
      <c r="I25">
        <v>31</v>
      </c>
      <c r="J25">
        <f t="shared" si="0"/>
        <v>18</v>
      </c>
      <c r="K25">
        <v>15219</v>
      </c>
      <c r="L25">
        <v>5171</v>
      </c>
      <c r="M25">
        <v>13479</v>
      </c>
      <c r="N25">
        <v>3518</v>
      </c>
      <c r="O25">
        <f t="shared" si="1"/>
        <v>20390</v>
      </c>
      <c r="P25">
        <f t="shared" si="2"/>
        <v>16997</v>
      </c>
      <c r="Q25">
        <v>198084</v>
      </c>
      <c r="T25" s="5"/>
      <c r="U25" s="5"/>
    </row>
    <row r="26" spans="1:21">
      <c r="A26">
        <v>21</v>
      </c>
      <c r="B26">
        <v>1</v>
      </c>
      <c r="C26">
        <v>0</v>
      </c>
      <c r="D26">
        <v>0</v>
      </c>
      <c r="E26">
        <v>0</v>
      </c>
      <c r="F26" s="5">
        <v>2011</v>
      </c>
      <c r="G26" s="5">
        <v>1</v>
      </c>
      <c r="H26" s="4">
        <v>49</v>
      </c>
      <c r="I26">
        <v>37</v>
      </c>
      <c r="J26">
        <f t="shared" si="0"/>
        <v>12</v>
      </c>
      <c r="K26">
        <v>13566</v>
      </c>
      <c r="L26">
        <v>4391</v>
      </c>
      <c r="M26">
        <v>13834</v>
      </c>
      <c r="N26">
        <v>4180</v>
      </c>
      <c r="O26">
        <f t="shared" si="1"/>
        <v>17957</v>
      </c>
      <c r="P26">
        <f t="shared" si="2"/>
        <v>18014</v>
      </c>
      <c r="Q26">
        <v>198027</v>
      </c>
      <c r="T26" s="5"/>
      <c r="U26" s="5"/>
    </row>
    <row r="27" spans="1:21">
      <c r="A27">
        <v>22</v>
      </c>
      <c r="B27">
        <v>0</v>
      </c>
      <c r="C27">
        <v>1</v>
      </c>
      <c r="D27">
        <v>0</v>
      </c>
      <c r="E27">
        <v>0</v>
      </c>
      <c r="F27" s="5"/>
      <c r="G27" s="5">
        <v>2</v>
      </c>
      <c r="H27" s="4">
        <v>49</v>
      </c>
      <c r="I27">
        <v>36</v>
      </c>
      <c r="J27">
        <f t="shared" si="0"/>
        <v>13</v>
      </c>
      <c r="K27">
        <v>14077</v>
      </c>
      <c r="L27">
        <v>3313</v>
      </c>
      <c r="M27">
        <v>9380</v>
      </c>
      <c r="N27">
        <v>2237</v>
      </c>
      <c r="O27">
        <f t="shared" si="1"/>
        <v>17390</v>
      </c>
      <c r="P27">
        <f t="shared" si="2"/>
        <v>11617</v>
      </c>
      <c r="Q27">
        <v>198757</v>
      </c>
      <c r="T27" s="5"/>
      <c r="U27" s="5"/>
    </row>
    <row r="28" spans="1:21">
      <c r="A28">
        <v>23</v>
      </c>
      <c r="B28">
        <v>0</v>
      </c>
      <c r="C28">
        <v>0</v>
      </c>
      <c r="D28">
        <v>1</v>
      </c>
      <c r="E28">
        <v>0</v>
      </c>
      <c r="F28" s="5"/>
      <c r="G28" s="5">
        <v>3</v>
      </c>
      <c r="H28" s="4">
        <v>49</v>
      </c>
      <c r="I28">
        <v>33</v>
      </c>
      <c r="J28">
        <f t="shared" si="0"/>
        <v>16</v>
      </c>
      <c r="K28">
        <v>16437</v>
      </c>
      <c r="L28">
        <v>5436</v>
      </c>
      <c r="M28">
        <v>15820</v>
      </c>
      <c r="N28">
        <v>4176</v>
      </c>
      <c r="O28">
        <f t="shared" si="1"/>
        <v>21873</v>
      </c>
      <c r="P28">
        <f t="shared" si="2"/>
        <v>19996</v>
      </c>
      <c r="Q28">
        <v>200634</v>
      </c>
      <c r="T28" s="5"/>
      <c r="U28" s="5"/>
    </row>
    <row r="29" spans="1:21">
      <c r="A29">
        <v>24</v>
      </c>
      <c r="B29">
        <v>0</v>
      </c>
      <c r="C29">
        <v>0</v>
      </c>
      <c r="D29">
        <v>0</v>
      </c>
      <c r="E29">
        <v>1</v>
      </c>
      <c r="F29" s="5"/>
      <c r="G29" s="5">
        <v>4</v>
      </c>
      <c r="H29" s="4">
        <v>49</v>
      </c>
      <c r="I29">
        <v>32</v>
      </c>
      <c r="J29">
        <f t="shared" si="0"/>
        <v>17</v>
      </c>
      <c r="K29">
        <v>11642</v>
      </c>
      <c r="L29">
        <v>4033</v>
      </c>
      <c r="M29">
        <v>11073</v>
      </c>
      <c r="N29">
        <v>7022</v>
      </c>
      <c r="O29">
        <f t="shared" si="1"/>
        <v>15675</v>
      </c>
      <c r="P29">
        <f t="shared" si="2"/>
        <v>18095</v>
      </c>
      <c r="Q29">
        <v>198214</v>
      </c>
      <c r="T29" s="5"/>
      <c r="U29" s="5"/>
    </row>
    <row r="30" spans="1:21">
      <c r="A30">
        <v>25</v>
      </c>
      <c r="B30">
        <v>1</v>
      </c>
      <c r="C30">
        <v>0</v>
      </c>
      <c r="D30">
        <v>0</v>
      </c>
      <c r="E30">
        <v>0</v>
      </c>
      <c r="F30" s="5">
        <v>2012</v>
      </c>
      <c r="G30" s="5">
        <v>1</v>
      </c>
      <c r="H30" s="4">
        <v>49</v>
      </c>
      <c r="I30" s="4">
        <v>32</v>
      </c>
      <c r="J30">
        <f t="shared" si="0"/>
        <v>17</v>
      </c>
      <c r="K30">
        <v>14710</v>
      </c>
      <c r="L30">
        <v>4426</v>
      </c>
      <c r="M30">
        <v>13725</v>
      </c>
      <c r="N30">
        <v>4196</v>
      </c>
      <c r="O30">
        <f t="shared" si="1"/>
        <v>19136</v>
      </c>
      <c r="P30">
        <f t="shared" si="2"/>
        <v>17921</v>
      </c>
      <c r="Q30">
        <v>199229</v>
      </c>
      <c r="T30" s="5"/>
      <c r="U30" s="5"/>
    </row>
    <row r="31" spans="1:21">
      <c r="A31">
        <v>26</v>
      </c>
      <c r="B31">
        <v>0</v>
      </c>
      <c r="C31">
        <v>1</v>
      </c>
      <c r="D31">
        <v>0</v>
      </c>
      <c r="E31">
        <v>0</v>
      </c>
      <c r="F31" s="5"/>
      <c r="G31" s="5">
        <v>2</v>
      </c>
      <c r="H31" s="4">
        <v>49</v>
      </c>
      <c r="I31" s="4">
        <v>33</v>
      </c>
      <c r="J31">
        <f t="shared" si="0"/>
        <v>16</v>
      </c>
      <c r="K31">
        <v>15662</v>
      </c>
      <c r="L31">
        <v>2887</v>
      </c>
      <c r="M31">
        <v>9295</v>
      </c>
      <c r="N31">
        <v>2615</v>
      </c>
      <c r="O31">
        <f t="shared" si="1"/>
        <v>18549</v>
      </c>
      <c r="P31">
        <f t="shared" si="2"/>
        <v>11910</v>
      </c>
      <c r="Q31">
        <v>205868</v>
      </c>
      <c r="T31" s="5"/>
      <c r="U31" s="5"/>
    </row>
    <row r="32" spans="1:21">
      <c r="A32">
        <v>27</v>
      </c>
      <c r="B32">
        <v>0</v>
      </c>
      <c r="C32">
        <v>0</v>
      </c>
      <c r="D32">
        <v>1</v>
      </c>
      <c r="E32">
        <v>0</v>
      </c>
      <c r="F32" s="5"/>
      <c r="G32" s="5">
        <v>3</v>
      </c>
      <c r="H32" s="4">
        <v>49</v>
      </c>
      <c r="I32" s="4">
        <v>33</v>
      </c>
      <c r="J32">
        <f t="shared" si="0"/>
        <v>16</v>
      </c>
      <c r="K32">
        <v>17222</v>
      </c>
      <c r="L32">
        <v>3148</v>
      </c>
      <c r="M32">
        <v>13514</v>
      </c>
      <c r="N32">
        <v>4024</v>
      </c>
      <c r="O32">
        <f t="shared" si="1"/>
        <v>20370</v>
      </c>
      <c r="P32">
        <f t="shared" si="2"/>
        <v>17538</v>
      </c>
      <c r="Q32">
        <v>208700</v>
      </c>
      <c r="T32" s="5"/>
      <c r="U32" s="5"/>
    </row>
    <row r="33" spans="1:21">
      <c r="A33">
        <v>28</v>
      </c>
      <c r="B33">
        <v>0</v>
      </c>
      <c r="C33">
        <v>0</v>
      </c>
      <c r="D33">
        <v>0</v>
      </c>
      <c r="E33">
        <v>1</v>
      </c>
      <c r="F33" s="5"/>
      <c r="G33" s="5">
        <v>4</v>
      </c>
      <c r="H33" s="4">
        <v>49</v>
      </c>
      <c r="I33" s="4">
        <v>32</v>
      </c>
      <c r="J33">
        <f t="shared" si="0"/>
        <v>17</v>
      </c>
      <c r="K33">
        <v>16527</v>
      </c>
      <c r="L33">
        <v>3636</v>
      </c>
      <c r="M33">
        <v>14550</v>
      </c>
      <c r="N33">
        <v>4212</v>
      </c>
      <c r="O33">
        <f t="shared" si="1"/>
        <v>20163</v>
      </c>
      <c r="P33">
        <f t="shared" si="2"/>
        <v>18762</v>
      </c>
      <c r="Q33">
        <v>210101</v>
      </c>
      <c r="T33" s="5"/>
      <c r="U33" s="5"/>
    </row>
    <row r="34" spans="1:21">
      <c r="A34">
        <v>29</v>
      </c>
      <c r="B34">
        <v>1</v>
      </c>
      <c r="C34">
        <v>0</v>
      </c>
      <c r="D34">
        <v>0</v>
      </c>
      <c r="E34">
        <v>0</v>
      </c>
      <c r="F34" s="5">
        <v>2013</v>
      </c>
      <c r="G34" s="5">
        <v>1</v>
      </c>
      <c r="H34" s="4">
        <v>49</v>
      </c>
      <c r="I34" s="4">
        <v>29</v>
      </c>
      <c r="J34">
        <f t="shared" si="0"/>
        <v>20</v>
      </c>
      <c r="K34">
        <v>15338</v>
      </c>
      <c r="L34">
        <v>4093</v>
      </c>
      <c r="M34">
        <v>10523</v>
      </c>
      <c r="N34">
        <v>2941</v>
      </c>
      <c r="O34">
        <f t="shared" si="1"/>
        <v>19431</v>
      </c>
      <c r="P34">
        <f t="shared" si="2"/>
        <v>13464</v>
      </c>
      <c r="Q34">
        <v>216068</v>
      </c>
      <c r="T34" s="5"/>
      <c r="U34" s="5"/>
    </row>
    <row r="35" spans="1:21">
      <c r="A35">
        <v>30</v>
      </c>
      <c r="B35">
        <v>0</v>
      </c>
      <c r="C35">
        <v>1</v>
      </c>
      <c r="D35">
        <v>0</v>
      </c>
      <c r="E35">
        <v>0</v>
      </c>
      <c r="F35" s="5"/>
      <c r="G35" s="5">
        <v>2</v>
      </c>
      <c r="H35" s="4">
        <v>49</v>
      </c>
      <c r="I35" s="4">
        <v>33</v>
      </c>
      <c r="J35">
        <f t="shared" si="0"/>
        <v>16</v>
      </c>
      <c r="K35">
        <v>13793</v>
      </c>
      <c r="L35">
        <v>4502</v>
      </c>
      <c r="M35">
        <v>7968</v>
      </c>
      <c r="N35">
        <v>3328</v>
      </c>
      <c r="O35">
        <f t="shared" si="1"/>
        <v>18295</v>
      </c>
      <c r="P35">
        <f t="shared" si="2"/>
        <v>11296</v>
      </c>
      <c r="Q35">
        <v>223067</v>
      </c>
      <c r="T35" s="5"/>
      <c r="U35" s="5"/>
    </row>
    <row r="36" spans="1:21">
      <c r="A36">
        <v>31</v>
      </c>
      <c r="B36">
        <v>0</v>
      </c>
      <c r="C36">
        <v>0</v>
      </c>
      <c r="D36">
        <v>1</v>
      </c>
      <c r="E36">
        <v>0</v>
      </c>
      <c r="F36" s="5"/>
      <c r="G36" s="5">
        <v>3</v>
      </c>
      <c r="H36" s="4">
        <v>49</v>
      </c>
      <c r="I36" s="4">
        <v>25</v>
      </c>
      <c r="J36">
        <f t="shared" si="0"/>
        <v>24</v>
      </c>
      <c r="K36">
        <v>15801</v>
      </c>
      <c r="L36">
        <v>6054</v>
      </c>
      <c r="M36">
        <v>11842</v>
      </c>
      <c r="N36">
        <v>3904</v>
      </c>
      <c r="O36">
        <f t="shared" si="1"/>
        <v>21855</v>
      </c>
      <c r="P36">
        <f t="shared" si="2"/>
        <v>15746</v>
      </c>
      <c r="Q36">
        <v>229176</v>
      </c>
      <c r="T36" s="5"/>
      <c r="U36" s="5"/>
    </row>
    <row r="37" spans="1:21">
      <c r="A37">
        <v>32</v>
      </c>
      <c r="B37">
        <v>0</v>
      </c>
      <c r="C37">
        <v>0</v>
      </c>
      <c r="D37">
        <v>0</v>
      </c>
      <c r="E37">
        <v>1</v>
      </c>
      <c r="F37" s="5"/>
      <c r="G37" s="5">
        <v>4</v>
      </c>
      <c r="H37" s="4">
        <v>49</v>
      </c>
      <c r="I37" s="4">
        <v>34</v>
      </c>
      <c r="J37">
        <f t="shared" si="0"/>
        <v>15</v>
      </c>
      <c r="K37">
        <v>15589</v>
      </c>
      <c r="L37">
        <v>5466</v>
      </c>
      <c r="M37">
        <v>13171</v>
      </c>
      <c r="N37">
        <v>4601</v>
      </c>
      <c r="O37">
        <f t="shared" si="1"/>
        <v>21055</v>
      </c>
      <c r="P37">
        <f t="shared" si="2"/>
        <v>17772</v>
      </c>
      <c r="Q37">
        <v>232459</v>
      </c>
      <c r="T37" s="5"/>
      <c r="U37" s="5"/>
    </row>
    <row r="38" spans="1:21">
      <c r="A38">
        <v>33</v>
      </c>
      <c r="B38">
        <v>1</v>
      </c>
      <c r="C38">
        <v>0</v>
      </c>
      <c r="D38">
        <v>0</v>
      </c>
      <c r="E38">
        <v>0</v>
      </c>
      <c r="F38" s="5">
        <v>2014</v>
      </c>
      <c r="G38" s="5">
        <v>1</v>
      </c>
      <c r="H38" s="4">
        <v>49</v>
      </c>
      <c r="I38" s="4">
        <v>33</v>
      </c>
      <c r="J38">
        <f t="shared" si="0"/>
        <v>16</v>
      </c>
      <c r="K38">
        <v>16218</v>
      </c>
      <c r="L38">
        <v>5024</v>
      </c>
      <c r="M38">
        <v>12222</v>
      </c>
      <c r="N38">
        <v>4246</v>
      </c>
      <c r="O38">
        <f t="shared" si="1"/>
        <v>21242</v>
      </c>
      <c r="P38">
        <f t="shared" si="2"/>
        <v>16468</v>
      </c>
      <c r="Q38">
        <v>237413</v>
      </c>
      <c r="T38" s="5"/>
      <c r="U38" s="5"/>
    </row>
    <row r="39" spans="1:21">
      <c r="A39">
        <v>34</v>
      </c>
      <c r="B39">
        <v>0</v>
      </c>
      <c r="C39">
        <v>1</v>
      </c>
      <c r="D39">
        <v>0</v>
      </c>
      <c r="E39">
        <v>0</v>
      </c>
      <c r="F39" s="5"/>
      <c r="G39" s="5">
        <v>2</v>
      </c>
      <c r="H39" s="4">
        <v>49</v>
      </c>
      <c r="I39" s="4">
        <v>31</v>
      </c>
      <c r="J39">
        <f t="shared" si="0"/>
        <v>18</v>
      </c>
      <c r="K39">
        <v>11913</v>
      </c>
      <c r="L39">
        <v>4506</v>
      </c>
      <c r="M39">
        <v>9811</v>
      </c>
      <c r="N39">
        <v>4276</v>
      </c>
      <c r="O39">
        <f t="shared" si="1"/>
        <v>16419</v>
      </c>
      <c r="P39">
        <f t="shared" si="2"/>
        <v>14087</v>
      </c>
      <c r="Q39">
        <v>239745</v>
      </c>
      <c r="T39" s="5"/>
      <c r="U39" s="5"/>
    </row>
    <row r="40" spans="1:21">
      <c r="A40">
        <v>35</v>
      </c>
      <c r="B40">
        <v>0</v>
      </c>
      <c r="C40">
        <v>0</v>
      </c>
      <c r="D40">
        <v>1</v>
      </c>
      <c r="E40">
        <v>0</v>
      </c>
      <c r="F40" s="5"/>
      <c r="G40" s="5">
        <v>3</v>
      </c>
      <c r="H40" s="4">
        <v>49</v>
      </c>
      <c r="I40" s="4">
        <v>31</v>
      </c>
      <c r="J40">
        <f t="shared" si="0"/>
        <v>18</v>
      </c>
      <c r="K40">
        <v>17200</v>
      </c>
      <c r="L40">
        <v>6081</v>
      </c>
      <c r="M40">
        <v>12474</v>
      </c>
      <c r="N40">
        <v>5790</v>
      </c>
      <c r="O40">
        <f t="shared" si="1"/>
        <v>23281</v>
      </c>
      <c r="P40">
        <f t="shared" si="2"/>
        <v>18264</v>
      </c>
      <c r="Q40">
        <v>244762</v>
      </c>
      <c r="T40" s="5"/>
      <c r="U40" s="5"/>
    </row>
    <row r="41" spans="1:21">
      <c r="A41">
        <v>36</v>
      </c>
      <c r="B41">
        <v>0</v>
      </c>
      <c r="C41">
        <v>0</v>
      </c>
      <c r="D41">
        <v>0</v>
      </c>
      <c r="E41">
        <v>1</v>
      </c>
      <c r="F41" s="5"/>
      <c r="G41" s="5">
        <v>4</v>
      </c>
      <c r="H41" s="4">
        <v>49</v>
      </c>
      <c r="I41" s="4">
        <v>31</v>
      </c>
      <c r="J41">
        <f t="shared" si="0"/>
        <v>18</v>
      </c>
      <c r="K41">
        <v>16979</v>
      </c>
      <c r="L41">
        <v>5380</v>
      </c>
      <c r="M41">
        <v>13251</v>
      </c>
      <c r="N41">
        <v>4169</v>
      </c>
      <c r="O41">
        <f t="shared" si="1"/>
        <v>22359</v>
      </c>
      <c r="P41">
        <f t="shared" si="2"/>
        <v>17420</v>
      </c>
      <c r="Q41">
        <v>249701</v>
      </c>
      <c r="T41" s="5"/>
      <c r="U41" s="5"/>
    </row>
    <row r="42" spans="1:21">
      <c r="A42">
        <v>37</v>
      </c>
      <c r="B42">
        <v>1</v>
      </c>
      <c r="C42">
        <v>0</v>
      </c>
      <c r="D42">
        <v>0</v>
      </c>
      <c r="E42">
        <v>0</v>
      </c>
      <c r="F42" s="5">
        <v>2015</v>
      </c>
      <c r="G42" s="5">
        <v>1</v>
      </c>
      <c r="H42" s="4">
        <v>49</v>
      </c>
      <c r="I42" s="4">
        <v>29</v>
      </c>
      <c r="J42">
        <f t="shared" si="0"/>
        <v>20</v>
      </c>
      <c r="K42">
        <v>13104</v>
      </c>
      <c r="L42">
        <v>3848</v>
      </c>
      <c r="M42">
        <v>8900</v>
      </c>
      <c r="N42">
        <v>2228</v>
      </c>
      <c r="O42">
        <f t="shared" si="1"/>
        <v>16952</v>
      </c>
      <c r="P42">
        <f t="shared" si="2"/>
        <v>11128</v>
      </c>
      <c r="Q42">
        <v>255525</v>
      </c>
      <c r="T42" s="5"/>
      <c r="U42" s="5"/>
    </row>
    <row r="43" spans="1:21">
      <c r="A43">
        <v>38</v>
      </c>
      <c r="B43">
        <v>0</v>
      </c>
      <c r="C43">
        <v>1</v>
      </c>
      <c r="D43">
        <v>0</v>
      </c>
      <c r="E43">
        <v>0</v>
      </c>
      <c r="F43" s="5"/>
      <c r="G43" s="5">
        <v>2</v>
      </c>
      <c r="H43" s="4">
        <v>49</v>
      </c>
      <c r="I43" s="4">
        <v>27</v>
      </c>
      <c r="J43">
        <f t="shared" si="0"/>
        <v>22</v>
      </c>
      <c r="K43">
        <v>11913</v>
      </c>
      <c r="L43">
        <v>4506</v>
      </c>
      <c r="M43">
        <v>9811</v>
      </c>
      <c r="N43">
        <v>4276</v>
      </c>
      <c r="O43">
        <f t="shared" si="1"/>
        <v>16419</v>
      </c>
      <c r="P43">
        <f t="shared" si="2"/>
        <v>14087</v>
      </c>
      <c r="Q43">
        <v>262148</v>
      </c>
      <c r="T43" s="5"/>
      <c r="U43" s="5"/>
    </row>
    <row r="44" spans="1:21">
      <c r="A44">
        <v>39</v>
      </c>
      <c r="B44">
        <v>0</v>
      </c>
      <c r="C44">
        <v>0</v>
      </c>
      <c r="D44">
        <v>1</v>
      </c>
      <c r="E44">
        <v>0</v>
      </c>
      <c r="F44" s="5"/>
      <c r="G44" s="5">
        <v>3</v>
      </c>
      <c r="H44" s="4">
        <v>49</v>
      </c>
      <c r="I44" s="4">
        <v>27</v>
      </c>
      <c r="J44">
        <f t="shared" si="0"/>
        <v>22</v>
      </c>
      <c r="K44">
        <v>18315</v>
      </c>
      <c r="L44">
        <v>5416</v>
      </c>
      <c r="M44">
        <v>15050</v>
      </c>
      <c r="N44">
        <v>4148</v>
      </c>
      <c r="O44">
        <f t="shared" si="1"/>
        <v>23731</v>
      </c>
      <c r="P44">
        <f t="shared" si="2"/>
        <v>19198</v>
      </c>
      <c r="Q44">
        <v>266681</v>
      </c>
      <c r="T44" s="5"/>
      <c r="U44" s="5"/>
    </row>
    <row r="45" spans="1:21">
      <c r="A45">
        <v>40</v>
      </c>
      <c r="B45">
        <v>0</v>
      </c>
      <c r="C45">
        <v>0</v>
      </c>
      <c r="D45">
        <v>0</v>
      </c>
      <c r="E45">
        <v>1</v>
      </c>
      <c r="F45" s="5"/>
      <c r="G45" s="5">
        <v>4</v>
      </c>
      <c r="H45" s="4">
        <v>49</v>
      </c>
      <c r="I45" s="4">
        <v>28</v>
      </c>
      <c r="J45">
        <f t="shared" si="0"/>
        <v>21</v>
      </c>
      <c r="K45">
        <v>16180</v>
      </c>
      <c r="L45">
        <v>5678</v>
      </c>
      <c r="M45">
        <v>13543</v>
      </c>
      <c r="N45">
        <v>4724</v>
      </c>
      <c r="O45">
        <f t="shared" si="1"/>
        <v>21858</v>
      </c>
      <c r="P45">
        <f t="shared" si="2"/>
        <v>18267</v>
      </c>
      <c r="Q45">
        <v>270272</v>
      </c>
      <c r="T45" s="5"/>
      <c r="U45" s="5"/>
    </row>
    <row r="46" spans="1:21">
      <c r="A46">
        <v>41</v>
      </c>
      <c r="B46">
        <v>1</v>
      </c>
      <c r="C46">
        <v>0</v>
      </c>
      <c r="D46">
        <v>0</v>
      </c>
      <c r="E46">
        <v>0</v>
      </c>
      <c r="F46" s="5">
        <v>2016</v>
      </c>
      <c r="G46" s="5">
        <v>1</v>
      </c>
      <c r="H46" s="4">
        <v>61</v>
      </c>
      <c r="I46" s="4">
        <v>25</v>
      </c>
      <c r="J46">
        <f t="shared" si="0"/>
        <v>36</v>
      </c>
      <c r="K46">
        <v>16734</v>
      </c>
      <c r="L46">
        <v>5948</v>
      </c>
      <c r="M46">
        <v>14183</v>
      </c>
      <c r="N46">
        <v>5800</v>
      </c>
      <c r="O46">
        <f t="shared" si="1"/>
        <v>22682</v>
      </c>
      <c r="P46">
        <f t="shared" si="2"/>
        <v>19983</v>
      </c>
      <c r="Q46">
        <v>272971</v>
      </c>
      <c r="T46" s="5"/>
      <c r="U46" s="5"/>
    </row>
    <row r="47" spans="1:21">
      <c r="A47">
        <v>42</v>
      </c>
      <c r="B47">
        <v>0</v>
      </c>
      <c r="C47">
        <v>1</v>
      </c>
      <c r="D47">
        <v>0</v>
      </c>
      <c r="E47">
        <v>0</v>
      </c>
      <c r="F47" s="5"/>
      <c r="G47" s="5">
        <v>2</v>
      </c>
      <c r="H47" s="4">
        <v>61</v>
      </c>
      <c r="I47" s="4">
        <v>25</v>
      </c>
      <c r="J47">
        <f t="shared" si="0"/>
        <v>36</v>
      </c>
      <c r="K47">
        <v>15142</v>
      </c>
      <c r="L47">
        <v>6095</v>
      </c>
      <c r="M47">
        <v>10834</v>
      </c>
      <c r="N47">
        <v>4679</v>
      </c>
      <c r="O47">
        <f t="shared" si="1"/>
        <v>21237</v>
      </c>
      <c r="P47">
        <f t="shared" si="2"/>
        <v>15513</v>
      </c>
      <c r="Q47">
        <v>278695</v>
      </c>
      <c r="T47" s="5"/>
      <c r="U47" s="5"/>
    </row>
    <row r="48" spans="1:21">
      <c r="A48">
        <v>43</v>
      </c>
      <c r="B48">
        <v>0</v>
      </c>
      <c r="C48">
        <v>0</v>
      </c>
      <c r="D48">
        <v>1</v>
      </c>
      <c r="E48">
        <v>0</v>
      </c>
      <c r="F48" s="5"/>
      <c r="G48" s="5">
        <v>3</v>
      </c>
      <c r="H48" s="4">
        <v>61</v>
      </c>
      <c r="I48" s="4">
        <v>23</v>
      </c>
      <c r="J48" s="6">
        <f t="shared" si="0"/>
        <v>38</v>
      </c>
      <c r="K48">
        <v>18487</v>
      </c>
      <c r="L48">
        <v>6472</v>
      </c>
      <c r="M48">
        <v>12916</v>
      </c>
      <c r="N48">
        <v>5075</v>
      </c>
      <c r="O48" s="6">
        <f t="shared" si="1"/>
        <v>24959</v>
      </c>
      <c r="P48" s="6">
        <f t="shared" si="2"/>
        <v>17991</v>
      </c>
      <c r="Q48">
        <v>285663</v>
      </c>
      <c r="T48" s="5"/>
      <c r="U48" s="5"/>
    </row>
    <row r="49" spans="1:21">
      <c r="A49">
        <v>44</v>
      </c>
      <c r="B49">
        <v>0</v>
      </c>
      <c r="C49">
        <v>0</v>
      </c>
      <c r="D49">
        <v>0</v>
      </c>
      <c r="E49">
        <v>1</v>
      </c>
      <c r="F49" s="5"/>
      <c r="G49" s="5">
        <v>4</v>
      </c>
      <c r="H49" s="4">
        <v>61</v>
      </c>
      <c r="I49" s="6">
        <f>$N$134+$N$135*A49+$N$136*B49+$N$137*C49+$N$138*D49</f>
        <v>29.13333333333334</v>
      </c>
      <c r="J49" s="6">
        <f t="shared" si="0"/>
        <v>31.86666666666666</v>
      </c>
      <c r="K49" s="6">
        <f>$B$88+$B$89*A49+$B$90*B49+$B$91*C49+$B$92*D49</f>
        <v>16813.333333333336</v>
      </c>
      <c r="L49" s="6">
        <f>$O$88+$O$89*A49+$O$90*B49+$O$91*C49+$O$92*D49</f>
        <v>5993.3866666666672</v>
      </c>
      <c r="M49" s="6">
        <f>$B$112+$B$113*A49+$B$114*B49+C49*$B$115+D49*$B$116</f>
        <v>12509.906666666668</v>
      </c>
      <c r="N49" s="6">
        <f>$N$112+$N$113*A49+$N$114*B49+C49*$N$115+D49*$N$116</f>
        <v>4996.3466666666664</v>
      </c>
      <c r="O49" s="6">
        <f t="shared" si="1"/>
        <v>22806.720000000001</v>
      </c>
      <c r="P49" s="6">
        <f t="shared" si="2"/>
        <v>17506.253333333334</v>
      </c>
      <c r="Q49" s="6">
        <f>Q48+O49-P49</f>
        <v>290963.46666666662</v>
      </c>
      <c r="T49" s="5"/>
      <c r="U49" s="5"/>
    </row>
    <row r="50" spans="1:21">
      <c r="A50">
        <v>45</v>
      </c>
      <c r="B50">
        <v>1</v>
      </c>
      <c r="C50">
        <v>0</v>
      </c>
      <c r="D50">
        <v>0</v>
      </c>
      <c r="E50">
        <v>0</v>
      </c>
      <c r="F50" s="5">
        <v>2017</v>
      </c>
      <c r="G50" s="5">
        <v>1</v>
      </c>
      <c r="H50" s="4">
        <v>61</v>
      </c>
      <c r="I50" s="6">
        <f t="shared" ref="I50:I67" si="3">$N$134+$N$135*A50+$N$136*B50+$N$137*C50+$N$138*D50</f>
        <v>28.709090909090914</v>
      </c>
      <c r="J50" s="6">
        <f t="shared" si="0"/>
        <v>32.290909090909082</v>
      </c>
      <c r="K50" s="6">
        <f t="shared" ref="K50:K67" si="4">$B$88+$B$89*A50+$B$90*B50+$B$91*C50+$B$92*D50</f>
        <v>16169.200000000003</v>
      </c>
      <c r="L50" s="6">
        <f t="shared" ref="L50:L67" si="5">$O$88+$O$89*A50+$O$90*B50+$O$91*C50+$O$92*D50</f>
        <v>5818.6581818181812</v>
      </c>
      <c r="M50" s="6">
        <f t="shared" ref="M50:M67" si="6">$B$112+$B$113*A50+$B$114*B50+C50*$B$115+D50*$B$116</f>
        <v>11459.716363636366</v>
      </c>
      <c r="N50" s="6">
        <f t="shared" ref="N50:N67" si="7">$N$112+$N$113*A50+$N$114*B50+C50*$N$115+D50*$N$116</f>
        <v>4481.7781818181802</v>
      </c>
      <c r="O50" s="6">
        <f t="shared" si="1"/>
        <v>21987.858181818185</v>
      </c>
      <c r="P50" s="6">
        <f t="shared" si="2"/>
        <v>15941.494545454545</v>
      </c>
      <c r="Q50" s="6">
        <f t="shared" ref="Q50:Q67" si="8">Q49+O50-P50</f>
        <v>297009.83030303026</v>
      </c>
      <c r="T50" s="5"/>
      <c r="U50" s="5"/>
    </row>
    <row r="51" spans="1:21">
      <c r="A51">
        <v>46</v>
      </c>
      <c r="B51">
        <v>0</v>
      </c>
      <c r="C51">
        <v>1</v>
      </c>
      <c r="D51">
        <v>0</v>
      </c>
      <c r="E51">
        <v>0</v>
      </c>
      <c r="F51" s="5"/>
      <c r="G51" s="5">
        <v>2</v>
      </c>
      <c r="H51" s="4">
        <v>61</v>
      </c>
      <c r="I51" s="6">
        <f t="shared" si="3"/>
        <v>28.345454545454551</v>
      </c>
      <c r="J51" s="6">
        <f t="shared" si="0"/>
        <v>32.654545454545449</v>
      </c>
      <c r="K51" s="6">
        <f t="shared" si="4"/>
        <v>15194.290909090911</v>
      </c>
      <c r="L51" s="6">
        <f t="shared" si="5"/>
        <v>5454.658181818183</v>
      </c>
      <c r="M51" s="6">
        <f t="shared" si="6"/>
        <v>9593.6254545454558</v>
      </c>
      <c r="N51" s="6">
        <f t="shared" si="7"/>
        <v>4435.9599999999991</v>
      </c>
      <c r="O51" s="6">
        <f t="shared" si="1"/>
        <v>20648.949090909093</v>
      </c>
      <c r="P51" s="6">
        <f t="shared" si="2"/>
        <v>14029.585454545455</v>
      </c>
      <c r="Q51" s="6">
        <f t="shared" si="8"/>
        <v>303629.19393939391</v>
      </c>
      <c r="T51" s="5"/>
      <c r="U51" s="5"/>
    </row>
    <row r="52" spans="1:21">
      <c r="A52">
        <v>47</v>
      </c>
      <c r="B52">
        <v>0</v>
      </c>
      <c r="C52">
        <v>0</v>
      </c>
      <c r="D52">
        <v>1</v>
      </c>
      <c r="E52">
        <v>0</v>
      </c>
      <c r="F52" s="5"/>
      <c r="G52" s="5">
        <v>3</v>
      </c>
      <c r="H52" s="4">
        <v>61</v>
      </c>
      <c r="I52" s="6">
        <f t="shared" si="3"/>
        <v>27.254545454545458</v>
      </c>
      <c r="J52" s="6">
        <f t="shared" si="0"/>
        <v>33.745454545454542</v>
      </c>
      <c r="K52" s="6">
        <f t="shared" si="4"/>
        <v>18080.56363636364</v>
      </c>
      <c r="L52" s="6">
        <f t="shared" si="5"/>
        <v>6393.84</v>
      </c>
      <c r="M52" s="6">
        <f t="shared" si="6"/>
        <v>13660.443636363638</v>
      </c>
      <c r="N52" s="6">
        <f t="shared" si="7"/>
        <v>5267.2327272727271</v>
      </c>
      <c r="O52" s="6">
        <f t="shared" si="1"/>
        <v>24474.403636363641</v>
      </c>
      <c r="P52" s="6">
        <f t="shared" si="2"/>
        <v>18927.676363636365</v>
      </c>
      <c r="Q52" s="6">
        <f t="shared" si="8"/>
        <v>309175.92121212115</v>
      </c>
      <c r="T52" s="5"/>
      <c r="U52" s="5"/>
    </row>
    <row r="53" spans="1:21">
      <c r="A53">
        <v>48</v>
      </c>
      <c r="B53">
        <v>0</v>
      </c>
      <c r="C53">
        <v>0</v>
      </c>
      <c r="D53">
        <v>0</v>
      </c>
      <c r="E53">
        <v>1</v>
      </c>
      <c r="F53" s="5"/>
      <c r="G53" s="5">
        <v>4</v>
      </c>
      <c r="H53" s="4">
        <v>61</v>
      </c>
      <c r="I53" s="6">
        <f t="shared" si="3"/>
        <v>28.721212121212126</v>
      </c>
      <c r="J53" s="6">
        <f t="shared" si="0"/>
        <v>32.278787878787874</v>
      </c>
      <c r="K53" s="6">
        <f t="shared" si="4"/>
        <v>17200.139393939397</v>
      </c>
      <c r="L53" s="6">
        <f t="shared" si="5"/>
        <v>6289.9660606060615</v>
      </c>
      <c r="M53" s="6">
        <f t="shared" si="6"/>
        <v>12498.526060606062</v>
      </c>
      <c r="N53" s="6">
        <f t="shared" si="7"/>
        <v>5187.0824242424242</v>
      </c>
      <c r="O53" s="6">
        <f t="shared" si="1"/>
        <v>23490.105454545457</v>
      </c>
      <c r="P53" s="6">
        <f t="shared" si="2"/>
        <v>17685.608484848486</v>
      </c>
      <c r="Q53" s="6">
        <f t="shared" si="8"/>
        <v>314980.41818181815</v>
      </c>
      <c r="T53" s="5"/>
      <c r="U53" s="5"/>
    </row>
    <row r="54" spans="1:21">
      <c r="A54">
        <v>49</v>
      </c>
      <c r="B54">
        <v>1</v>
      </c>
      <c r="C54">
        <v>0</v>
      </c>
      <c r="D54">
        <v>0</v>
      </c>
      <c r="E54">
        <v>0</v>
      </c>
      <c r="F54" s="5">
        <v>2018</v>
      </c>
      <c r="G54" s="5">
        <v>1</v>
      </c>
      <c r="H54" s="4">
        <v>61</v>
      </c>
      <c r="I54" s="6">
        <f t="shared" si="3"/>
        <v>28.296969696969704</v>
      </c>
      <c r="J54" s="6">
        <f t="shared" si="0"/>
        <v>32.703030303030296</v>
      </c>
      <c r="K54" s="6">
        <f t="shared" si="4"/>
        <v>16556.006060606065</v>
      </c>
      <c r="L54" s="6">
        <f t="shared" si="5"/>
        <v>6115.2375757575755</v>
      </c>
      <c r="M54" s="6">
        <f t="shared" si="6"/>
        <v>11448.335757575758</v>
      </c>
      <c r="N54" s="6">
        <f t="shared" si="7"/>
        <v>4672.513939393938</v>
      </c>
      <c r="O54" s="6">
        <f t="shared" si="1"/>
        <v>22671.243636363641</v>
      </c>
      <c r="P54" s="6">
        <f t="shared" si="2"/>
        <v>16120.849696969697</v>
      </c>
      <c r="Q54" s="6">
        <f t="shared" si="8"/>
        <v>321530.81212121213</v>
      </c>
      <c r="T54" s="5"/>
      <c r="U54" s="5"/>
    </row>
    <row r="55" spans="1:21">
      <c r="A55">
        <v>50</v>
      </c>
      <c r="B55">
        <v>0</v>
      </c>
      <c r="C55">
        <v>1</v>
      </c>
      <c r="D55">
        <v>0</v>
      </c>
      <c r="E55">
        <v>0</v>
      </c>
      <c r="F55" s="5"/>
      <c r="G55" s="5">
        <v>2</v>
      </c>
      <c r="H55" s="4">
        <v>61</v>
      </c>
      <c r="I55" s="6">
        <f t="shared" si="3"/>
        <v>27.933333333333341</v>
      </c>
      <c r="J55" s="6">
        <f t="shared" si="0"/>
        <v>33.066666666666663</v>
      </c>
      <c r="K55" s="6">
        <f t="shared" si="4"/>
        <v>15581.096969696971</v>
      </c>
      <c r="L55" s="6">
        <f t="shared" si="5"/>
        <v>5751.2375757575765</v>
      </c>
      <c r="M55" s="6">
        <f t="shared" si="6"/>
        <v>9582.2448484848501</v>
      </c>
      <c r="N55" s="6">
        <f t="shared" si="7"/>
        <v>4626.6957575757569</v>
      </c>
      <c r="O55" s="6">
        <f t="shared" si="1"/>
        <v>21332.334545454549</v>
      </c>
      <c r="P55" s="6">
        <f t="shared" si="2"/>
        <v>14208.940606060607</v>
      </c>
      <c r="Q55" s="6">
        <f t="shared" si="8"/>
        <v>328654.20606060605</v>
      </c>
      <c r="T55" s="5"/>
      <c r="U55" s="5"/>
    </row>
    <row r="56" spans="1:21">
      <c r="A56">
        <v>51</v>
      </c>
      <c r="B56">
        <v>0</v>
      </c>
      <c r="C56">
        <v>0</v>
      </c>
      <c r="D56">
        <v>1</v>
      </c>
      <c r="E56">
        <v>0</v>
      </c>
      <c r="F56" s="5"/>
      <c r="G56" s="5">
        <v>3</v>
      </c>
      <c r="H56" s="4">
        <v>61</v>
      </c>
      <c r="I56" s="6">
        <f t="shared" si="3"/>
        <v>26.842424242424247</v>
      </c>
      <c r="J56" s="6">
        <f t="shared" si="0"/>
        <v>34.157575757575756</v>
      </c>
      <c r="K56" s="6">
        <f t="shared" si="4"/>
        <v>18467.369696969701</v>
      </c>
      <c r="L56" s="6">
        <f t="shared" si="5"/>
        <v>6690.4193939393945</v>
      </c>
      <c r="M56" s="6">
        <f t="shared" si="6"/>
        <v>13649.06303030303</v>
      </c>
      <c r="N56" s="6">
        <f t="shared" si="7"/>
        <v>5457.968484848484</v>
      </c>
      <c r="O56" s="6">
        <f t="shared" si="1"/>
        <v>25157.789090909097</v>
      </c>
      <c r="P56" s="6">
        <f t="shared" si="2"/>
        <v>19107.031515151513</v>
      </c>
      <c r="Q56" s="6">
        <f t="shared" si="8"/>
        <v>334704.96363636368</v>
      </c>
      <c r="T56" s="5"/>
      <c r="U56" s="5"/>
    </row>
    <row r="57" spans="1:21">
      <c r="A57">
        <v>52</v>
      </c>
      <c r="B57">
        <v>0</v>
      </c>
      <c r="C57">
        <v>0</v>
      </c>
      <c r="D57">
        <v>0</v>
      </c>
      <c r="E57">
        <v>1</v>
      </c>
      <c r="F57" s="5"/>
      <c r="G57" s="5">
        <v>4</v>
      </c>
      <c r="H57" s="4">
        <v>61</v>
      </c>
      <c r="I57" s="6">
        <f t="shared" si="3"/>
        <v>28.309090909090916</v>
      </c>
      <c r="J57" s="6">
        <f t="shared" si="0"/>
        <v>32.690909090909088</v>
      </c>
      <c r="K57" s="6">
        <f t="shared" si="4"/>
        <v>17586.945454545457</v>
      </c>
      <c r="L57" s="6">
        <f t="shared" si="5"/>
        <v>6586.5454545454559</v>
      </c>
      <c r="M57" s="6">
        <f t="shared" si="6"/>
        <v>12487.145454545456</v>
      </c>
      <c r="N57" s="6">
        <f t="shared" si="7"/>
        <v>5377.818181818182</v>
      </c>
      <c r="O57" s="6">
        <f t="shared" si="1"/>
        <v>24173.490909090913</v>
      </c>
      <c r="P57" s="6">
        <f t="shared" si="2"/>
        <v>17864.963636363638</v>
      </c>
      <c r="Q57" s="6">
        <f t="shared" si="8"/>
        <v>341013.49090909096</v>
      </c>
      <c r="T57" s="5"/>
      <c r="U57" s="5"/>
    </row>
    <row r="58" spans="1:21">
      <c r="A58">
        <v>53</v>
      </c>
      <c r="B58">
        <v>1</v>
      </c>
      <c r="C58">
        <v>0</v>
      </c>
      <c r="D58">
        <v>0</v>
      </c>
      <c r="E58">
        <v>0</v>
      </c>
      <c r="F58" s="5">
        <v>2019</v>
      </c>
      <c r="G58" s="5">
        <v>1</v>
      </c>
      <c r="H58" s="4">
        <v>61</v>
      </c>
      <c r="I58" s="6">
        <f t="shared" si="3"/>
        <v>27.88484848484849</v>
      </c>
      <c r="J58" s="6">
        <f t="shared" si="0"/>
        <v>33.11515151515151</v>
      </c>
      <c r="K58" s="6">
        <f t="shared" si="4"/>
        <v>16942.812121212126</v>
      </c>
      <c r="L58" s="6">
        <f t="shared" si="5"/>
        <v>6411.816969696969</v>
      </c>
      <c r="M58" s="6">
        <f t="shared" si="6"/>
        <v>11436.955151515154</v>
      </c>
      <c r="N58" s="6">
        <f t="shared" si="7"/>
        <v>4863.2496969696958</v>
      </c>
      <c r="O58" s="6">
        <f t="shared" si="1"/>
        <v>23354.629090909097</v>
      </c>
      <c r="P58" s="6">
        <f t="shared" si="2"/>
        <v>16300.204848484849</v>
      </c>
      <c r="Q58" s="6">
        <f t="shared" si="8"/>
        <v>348067.91515151522</v>
      </c>
      <c r="T58" s="5"/>
      <c r="U58" s="5"/>
    </row>
    <row r="59" spans="1:21">
      <c r="A59">
        <v>54</v>
      </c>
      <c r="B59">
        <v>0</v>
      </c>
      <c r="C59">
        <v>1</v>
      </c>
      <c r="D59">
        <v>0</v>
      </c>
      <c r="E59">
        <v>0</v>
      </c>
      <c r="F59" s="5"/>
      <c r="G59" s="5">
        <v>2</v>
      </c>
      <c r="H59" s="4">
        <v>61</v>
      </c>
      <c r="I59" s="6">
        <f t="shared" si="3"/>
        <v>27.521212121212127</v>
      </c>
      <c r="J59" s="6">
        <f t="shared" si="0"/>
        <v>33.47878787878787</v>
      </c>
      <c r="K59" s="6">
        <f t="shared" si="4"/>
        <v>15967.903030303029</v>
      </c>
      <c r="L59" s="6">
        <f t="shared" si="5"/>
        <v>6047.8169696969708</v>
      </c>
      <c r="M59" s="6">
        <f t="shared" si="6"/>
        <v>9570.8642424242444</v>
      </c>
      <c r="N59" s="6">
        <f t="shared" si="7"/>
        <v>4817.4315151515148</v>
      </c>
      <c r="O59" s="6">
        <f t="shared" si="1"/>
        <v>22015.72</v>
      </c>
      <c r="P59" s="6">
        <f t="shared" si="2"/>
        <v>14388.295757575759</v>
      </c>
      <c r="Q59" s="6">
        <f t="shared" si="8"/>
        <v>355695.33939393947</v>
      </c>
      <c r="T59" s="5"/>
      <c r="U59" s="5"/>
    </row>
    <row r="60" spans="1:21">
      <c r="A60">
        <v>55</v>
      </c>
      <c r="B60">
        <v>0</v>
      </c>
      <c r="C60">
        <v>0</v>
      </c>
      <c r="D60">
        <v>1</v>
      </c>
      <c r="E60">
        <v>0</v>
      </c>
      <c r="F60" s="5"/>
      <c r="G60" s="5">
        <v>3</v>
      </c>
      <c r="H60" s="4">
        <v>61</v>
      </c>
      <c r="I60" s="6">
        <f t="shared" si="3"/>
        <v>26.430303030303037</v>
      </c>
      <c r="J60" s="6">
        <f t="shared" si="0"/>
        <v>34.569696969696963</v>
      </c>
      <c r="K60" s="6">
        <f t="shared" si="4"/>
        <v>18854.175757575758</v>
      </c>
      <c r="L60" s="6">
        <f t="shared" si="5"/>
        <v>6986.9987878787888</v>
      </c>
      <c r="M60" s="6">
        <f t="shared" si="6"/>
        <v>13637.682424242426</v>
      </c>
      <c r="N60" s="6">
        <f t="shared" si="7"/>
        <v>5648.7042424242409</v>
      </c>
      <c r="O60" s="6">
        <f t="shared" si="1"/>
        <v>25841.174545454545</v>
      </c>
      <c r="P60" s="6">
        <f t="shared" si="2"/>
        <v>19286.386666666665</v>
      </c>
      <c r="Q60" s="6">
        <f t="shared" si="8"/>
        <v>362250.12727272738</v>
      </c>
      <c r="T60" s="5"/>
      <c r="U60" s="5"/>
    </row>
    <row r="61" spans="1:21">
      <c r="A61">
        <v>56</v>
      </c>
      <c r="B61">
        <v>0</v>
      </c>
      <c r="C61">
        <v>0</v>
      </c>
      <c r="D61">
        <v>0</v>
      </c>
      <c r="E61">
        <v>1</v>
      </c>
      <c r="F61" s="5"/>
      <c r="G61" s="5">
        <v>4</v>
      </c>
      <c r="H61" s="4">
        <v>61</v>
      </c>
      <c r="I61" s="6">
        <f t="shared" si="3"/>
        <v>27.896969696969702</v>
      </c>
      <c r="J61" s="6">
        <f t="shared" si="0"/>
        <v>33.103030303030295</v>
      </c>
      <c r="K61" s="6">
        <f t="shared" si="4"/>
        <v>17973.751515151514</v>
      </c>
      <c r="L61" s="6">
        <f t="shared" si="5"/>
        <v>6883.1248484848493</v>
      </c>
      <c r="M61" s="6">
        <f t="shared" si="6"/>
        <v>12475.764848484849</v>
      </c>
      <c r="N61" s="6">
        <f t="shared" si="7"/>
        <v>5568.5539393939389</v>
      </c>
      <c r="O61" s="6">
        <f t="shared" si="1"/>
        <v>24856.876363636366</v>
      </c>
      <c r="P61" s="6">
        <f t="shared" si="2"/>
        <v>18044.318787878787</v>
      </c>
      <c r="Q61" s="6">
        <f t="shared" si="8"/>
        <v>369062.68484848493</v>
      </c>
      <c r="T61" s="5"/>
      <c r="U61" s="5"/>
    </row>
    <row r="62" spans="1:21">
      <c r="A62">
        <v>57</v>
      </c>
      <c r="B62">
        <v>1</v>
      </c>
      <c r="C62">
        <v>0</v>
      </c>
      <c r="D62">
        <v>0</v>
      </c>
      <c r="E62">
        <v>0</v>
      </c>
      <c r="F62" s="5">
        <v>2020</v>
      </c>
      <c r="G62" s="5">
        <v>1</v>
      </c>
      <c r="H62" s="4">
        <v>61</v>
      </c>
      <c r="I62" s="6">
        <f t="shared" si="3"/>
        <v>27.47272727272728</v>
      </c>
      <c r="J62" s="6">
        <f t="shared" si="0"/>
        <v>33.527272727272717</v>
      </c>
      <c r="K62" s="6">
        <f t="shared" si="4"/>
        <v>17329.618181818183</v>
      </c>
      <c r="L62" s="6">
        <f t="shared" si="5"/>
        <v>6708.3963636363624</v>
      </c>
      <c r="M62" s="6">
        <f t="shared" si="6"/>
        <v>11425.574545454547</v>
      </c>
      <c r="N62" s="6">
        <f t="shared" si="7"/>
        <v>5053.9854545454536</v>
      </c>
      <c r="O62" s="6">
        <f t="shared" si="1"/>
        <v>24038.014545454545</v>
      </c>
      <c r="P62" s="6">
        <f t="shared" si="2"/>
        <v>16479.560000000001</v>
      </c>
      <c r="Q62" s="6">
        <f t="shared" si="8"/>
        <v>376621.13939393946</v>
      </c>
      <c r="T62" s="5"/>
      <c r="U62" s="5"/>
    </row>
    <row r="63" spans="1:21">
      <c r="A63">
        <v>58</v>
      </c>
      <c r="B63">
        <v>0</v>
      </c>
      <c r="C63">
        <v>1</v>
      </c>
      <c r="D63">
        <v>0</v>
      </c>
      <c r="E63">
        <v>0</v>
      </c>
      <c r="F63" s="5"/>
      <c r="G63" s="5">
        <v>2</v>
      </c>
      <c r="H63" s="4">
        <v>61</v>
      </c>
      <c r="I63" s="6">
        <f t="shared" si="3"/>
        <v>27.109090909090913</v>
      </c>
      <c r="J63" s="6">
        <f t="shared" si="0"/>
        <v>33.890909090909091</v>
      </c>
      <c r="K63" s="6">
        <f t="shared" si="4"/>
        <v>16354.709090909089</v>
      </c>
      <c r="L63" s="6">
        <f t="shared" si="5"/>
        <v>6344.3963636363651</v>
      </c>
      <c r="M63" s="6">
        <f t="shared" si="6"/>
        <v>9559.4836363636387</v>
      </c>
      <c r="N63" s="6">
        <f t="shared" si="7"/>
        <v>5008.1672727272726</v>
      </c>
      <c r="O63" s="6">
        <f t="shared" si="1"/>
        <v>22699.105454545454</v>
      </c>
      <c r="P63" s="6">
        <f t="shared" si="2"/>
        <v>14567.650909090911</v>
      </c>
      <c r="Q63" s="6">
        <f t="shared" si="8"/>
        <v>384752.59393939399</v>
      </c>
      <c r="T63" s="5"/>
      <c r="U63" s="5"/>
    </row>
    <row r="64" spans="1:21">
      <c r="A64">
        <v>59</v>
      </c>
      <c r="B64">
        <v>0</v>
      </c>
      <c r="C64">
        <v>0</v>
      </c>
      <c r="D64">
        <v>1</v>
      </c>
      <c r="E64">
        <v>0</v>
      </c>
      <c r="F64" s="5"/>
      <c r="G64" s="5">
        <v>3</v>
      </c>
      <c r="H64" s="4">
        <v>61</v>
      </c>
      <c r="I64" s="6">
        <f t="shared" si="3"/>
        <v>26.018181818181823</v>
      </c>
      <c r="J64" s="6">
        <f t="shared" si="0"/>
        <v>34.981818181818177</v>
      </c>
      <c r="K64" s="6">
        <f t="shared" si="4"/>
        <v>19240.981818181819</v>
      </c>
      <c r="L64" s="6">
        <f t="shared" si="5"/>
        <v>7283.5781818181822</v>
      </c>
      <c r="M64" s="6">
        <f t="shared" si="6"/>
        <v>13626.301818181819</v>
      </c>
      <c r="N64" s="6">
        <f t="shared" si="7"/>
        <v>5839.4399999999987</v>
      </c>
      <c r="O64" s="6">
        <f t="shared" si="1"/>
        <v>26524.560000000001</v>
      </c>
      <c r="P64" s="6">
        <f t="shared" si="2"/>
        <v>19465.741818181818</v>
      </c>
      <c r="Q64" s="6">
        <f t="shared" si="8"/>
        <v>391811.41212121217</v>
      </c>
      <c r="T64" s="5"/>
      <c r="U64" s="5"/>
    </row>
    <row r="65" spans="1:29">
      <c r="A65">
        <v>60</v>
      </c>
      <c r="B65">
        <v>0</v>
      </c>
      <c r="C65">
        <v>0</v>
      </c>
      <c r="D65">
        <v>0</v>
      </c>
      <c r="E65">
        <v>1</v>
      </c>
      <c r="F65" s="5"/>
      <c r="G65" s="5">
        <v>4</v>
      </c>
      <c r="H65" s="4">
        <v>61</v>
      </c>
      <c r="I65" s="6">
        <f t="shared" si="3"/>
        <v>27.484848484848492</v>
      </c>
      <c r="J65" s="6">
        <f t="shared" si="0"/>
        <v>33.515151515151508</v>
      </c>
      <c r="K65" s="6">
        <f t="shared" si="4"/>
        <v>18360.557575757575</v>
      </c>
      <c r="L65" s="6">
        <f t="shared" si="5"/>
        <v>7179.7042424242427</v>
      </c>
      <c r="M65" s="6">
        <f t="shared" si="6"/>
        <v>12464.384242424243</v>
      </c>
      <c r="N65" s="6">
        <f t="shared" si="7"/>
        <v>5759.2896969696967</v>
      </c>
      <c r="O65" s="6">
        <f t="shared" si="1"/>
        <v>25540.261818181818</v>
      </c>
      <c r="P65" s="6">
        <f t="shared" si="2"/>
        <v>18223.673939393939</v>
      </c>
      <c r="Q65" s="6">
        <f t="shared" si="8"/>
        <v>399128.00000000006</v>
      </c>
      <c r="T65" s="5"/>
      <c r="U65" s="5"/>
    </row>
    <row r="66" spans="1:29">
      <c r="A66">
        <v>61</v>
      </c>
      <c r="B66">
        <v>1</v>
      </c>
      <c r="C66">
        <v>0</v>
      </c>
      <c r="D66">
        <v>0</v>
      </c>
      <c r="E66">
        <v>0</v>
      </c>
      <c r="F66" s="5">
        <v>2021</v>
      </c>
      <c r="G66" s="5">
        <v>1</v>
      </c>
      <c r="H66" s="4">
        <v>61</v>
      </c>
      <c r="I66" s="6">
        <f t="shared" si="3"/>
        <v>27.060606060606066</v>
      </c>
      <c r="J66" s="6">
        <f t="shared" si="0"/>
        <v>33.939393939393938</v>
      </c>
      <c r="K66" s="6">
        <f t="shared" si="4"/>
        <v>17716.424242424244</v>
      </c>
      <c r="L66" s="6">
        <f t="shared" si="5"/>
        <v>7004.9757575757576</v>
      </c>
      <c r="M66" s="6">
        <f t="shared" si="6"/>
        <v>11414.193939393939</v>
      </c>
      <c r="N66" s="6">
        <f t="shared" si="7"/>
        <v>5244.7212121212106</v>
      </c>
      <c r="O66" s="6">
        <f t="shared" si="1"/>
        <v>24721.4</v>
      </c>
      <c r="P66" s="6">
        <f t="shared" si="2"/>
        <v>16658.91515151515</v>
      </c>
      <c r="Q66" s="6">
        <f t="shared" si="8"/>
        <v>407190.48484848492</v>
      </c>
      <c r="T66" s="5"/>
      <c r="U66" s="5"/>
    </row>
    <row r="67" spans="1:29">
      <c r="A67">
        <v>62</v>
      </c>
      <c r="B67">
        <v>0</v>
      </c>
      <c r="C67">
        <v>1</v>
      </c>
      <c r="D67">
        <v>0</v>
      </c>
      <c r="E67">
        <v>0</v>
      </c>
      <c r="F67" s="5"/>
      <c r="G67" s="5">
        <v>2</v>
      </c>
      <c r="H67" s="4">
        <v>61</v>
      </c>
      <c r="I67" s="6">
        <f t="shared" si="3"/>
        <v>26.696969696969703</v>
      </c>
      <c r="J67" s="6">
        <f t="shared" si="0"/>
        <v>34.303030303030297</v>
      </c>
      <c r="K67" s="6">
        <f t="shared" si="4"/>
        <v>16741.515151515152</v>
      </c>
      <c r="L67" s="6">
        <f t="shared" si="5"/>
        <v>6640.9757575757585</v>
      </c>
      <c r="M67" s="6">
        <f t="shared" si="6"/>
        <v>9548.1030303030329</v>
      </c>
      <c r="N67" s="6">
        <f t="shared" si="7"/>
        <v>5198.9030303030304</v>
      </c>
      <c r="O67" s="6">
        <f t="shared" si="1"/>
        <v>23382.49090909091</v>
      </c>
      <c r="P67" s="6">
        <f t="shared" si="2"/>
        <v>14747.006060606063</v>
      </c>
      <c r="Q67" s="6">
        <f t="shared" si="8"/>
        <v>415825.96969696978</v>
      </c>
      <c r="T67" s="5"/>
      <c r="U67" s="5"/>
    </row>
    <row r="72" spans="1:29">
      <c r="A72" t="s">
        <v>14</v>
      </c>
      <c r="N72" t="s">
        <v>14</v>
      </c>
    </row>
    <row r="73" spans="1:29" ht="15.75" thickBot="1">
      <c r="W73" s="1"/>
      <c r="X73" s="1"/>
      <c r="Y73" s="1"/>
      <c r="Z73" s="1"/>
      <c r="AA73" s="1"/>
      <c r="AB73" s="1"/>
      <c r="AC73" s="1"/>
    </row>
    <row r="74" spans="1:29">
      <c r="A74" s="7" t="s">
        <v>15</v>
      </c>
      <c r="B74" s="7"/>
      <c r="N74" s="7" t="s">
        <v>15</v>
      </c>
      <c r="O74" s="7"/>
      <c r="W74" s="1"/>
      <c r="X74" s="1"/>
      <c r="Y74" s="1"/>
      <c r="Z74" s="1"/>
      <c r="AA74" s="1"/>
      <c r="AB74" s="1"/>
      <c r="AC74" s="1"/>
    </row>
    <row r="75" spans="1:29">
      <c r="A75" s="8" t="s">
        <v>16</v>
      </c>
      <c r="B75" s="8">
        <v>0.8073003241815202</v>
      </c>
      <c r="N75" s="8" t="s">
        <v>16</v>
      </c>
      <c r="O75" s="8">
        <v>0.84720900240445518</v>
      </c>
      <c r="W75" s="1"/>
      <c r="X75" s="1"/>
      <c r="Y75" s="1"/>
      <c r="Z75" s="1"/>
      <c r="AA75" s="1"/>
      <c r="AB75" s="1"/>
      <c r="AC75" s="1"/>
    </row>
    <row r="76" spans="1:29">
      <c r="A76" s="8" t="s">
        <v>17</v>
      </c>
      <c r="B76" s="8">
        <v>0.6517338134235876</v>
      </c>
      <c r="N76" s="8" t="s">
        <v>17</v>
      </c>
      <c r="O76" s="8">
        <v>0.71776309375515224</v>
      </c>
      <c r="W76" s="1"/>
      <c r="X76" s="1"/>
      <c r="Y76" s="1"/>
      <c r="Z76" s="1"/>
      <c r="AA76" s="1"/>
      <c r="AB76" s="1"/>
      <c r="AC76" s="1"/>
    </row>
    <row r="77" spans="1:29">
      <c r="A77" s="8" t="s">
        <v>18</v>
      </c>
      <c r="B77" s="8">
        <v>0.61507421483659674</v>
      </c>
      <c r="N77" s="8" t="s">
        <v>18</v>
      </c>
      <c r="O77" s="8">
        <v>0.68805394572937884</v>
      </c>
      <c r="W77" s="1"/>
      <c r="X77" s="1"/>
      <c r="Y77" s="1"/>
      <c r="Z77" s="1"/>
      <c r="AA77" s="1"/>
      <c r="AB77" s="1"/>
      <c r="AC77" s="1"/>
    </row>
    <row r="78" spans="1:29">
      <c r="A78" s="8" t="s">
        <v>19</v>
      </c>
      <c r="B78" s="8">
        <v>1250.8414045984148</v>
      </c>
      <c r="N78" s="8" t="s">
        <v>19</v>
      </c>
      <c r="O78" s="8">
        <v>656.93797157783274</v>
      </c>
      <c r="W78" s="1"/>
      <c r="X78" s="1"/>
      <c r="Y78" s="1"/>
      <c r="Z78" s="1"/>
      <c r="AA78" s="1"/>
      <c r="AB78" s="1"/>
      <c r="AC78" s="1"/>
    </row>
    <row r="79" spans="1:29" ht="15.75" thickBot="1">
      <c r="A79" s="9" t="s">
        <v>20</v>
      </c>
      <c r="B79" s="9">
        <v>43</v>
      </c>
      <c r="N79" s="9" t="s">
        <v>20</v>
      </c>
      <c r="O79" s="9">
        <v>43</v>
      </c>
      <c r="W79" s="1"/>
      <c r="X79" s="1"/>
      <c r="Y79" s="1"/>
      <c r="Z79" s="1"/>
      <c r="AA79" s="1"/>
      <c r="AB79" s="1"/>
      <c r="AC79" s="1"/>
    </row>
    <row r="80" spans="1:29">
      <c r="W80" s="1"/>
      <c r="X80" s="1"/>
      <c r="Y80" s="1"/>
      <c r="Z80" s="1"/>
      <c r="AA80" s="1"/>
      <c r="AB80" s="1"/>
      <c r="AC80" s="1"/>
    </row>
    <row r="81" spans="1:29" ht="15.75" thickBot="1">
      <c r="A81" t="s">
        <v>21</v>
      </c>
      <c r="N81" t="s">
        <v>21</v>
      </c>
      <c r="W81" s="1"/>
      <c r="X81" s="1"/>
      <c r="Y81" s="1"/>
      <c r="Z81" s="1"/>
      <c r="AA81" s="1"/>
      <c r="AB81" s="1"/>
      <c r="AC81" s="1"/>
    </row>
    <row r="82" spans="1:29">
      <c r="A82" s="10"/>
      <c r="B82" s="10" t="s">
        <v>22</v>
      </c>
      <c r="C82" s="10" t="s">
        <v>23</v>
      </c>
      <c r="D82" s="10" t="s">
        <v>24</v>
      </c>
      <c r="E82" s="10" t="s">
        <v>25</v>
      </c>
      <c r="F82" s="10" t="s">
        <v>26</v>
      </c>
      <c r="J82" s="11"/>
      <c r="K82" s="1"/>
      <c r="L82" s="1"/>
      <c r="M82" s="1"/>
      <c r="N82" s="10"/>
      <c r="O82" s="10" t="s">
        <v>22</v>
      </c>
      <c r="P82" s="10" t="s">
        <v>23</v>
      </c>
      <c r="Q82" s="10" t="s">
        <v>24</v>
      </c>
      <c r="R82" s="10" t="s">
        <v>25</v>
      </c>
      <c r="S82" s="10" t="s">
        <v>26</v>
      </c>
      <c r="W82" s="1"/>
      <c r="X82" s="1"/>
      <c r="Y82" s="1"/>
      <c r="Z82" s="1"/>
      <c r="AA82" s="1"/>
      <c r="AB82" s="1"/>
      <c r="AC82" s="1"/>
    </row>
    <row r="83" spans="1:29">
      <c r="A83" s="8" t="s">
        <v>27</v>
      </c>
      <c r="B83" s="8">
        <v>4</v>
      </c>
      <c r="C83" s="8">
        <v>111262044.73037344</v>
      </c>
      <c r="D83" s="8">
        <v>27815511.182593361</v>
      </c>
      <c r="E83" s="8">
        <v>17.777985535686295</v>
      </c>
      <c r="F83" s="8">
        <v>2.647686192524548E-8</v>
      </c>
      <c r="J83" s="8"/>
      <c r="K83" s="1"/>
      <c r="L83" s="1"/>
      <c r="M83" s="1"/>
      <c r="N83" s="8" t="s">
        <v>27</v>
      </c>
      <c r="O83" s="8">
        <v>4</v>
      </c>
      <c r="P83" s="8">
        <v>41706106.498830162</v>
      </c>
      <c r="Q83" s="8">
        <v>10426526.62470754</v>
      </c>
      <c r="R83" s="8">
        <v>24.159666010364024</v>
      </c>
      <c r="S83" s="8">
        <v>5.334934941969759E-10</v>
      </c>
      <c r="W83" s="1"/>
      <c r="X83" s="1"/>
      <c r="Y83" s="1"/>
      <c r="Z83" s="1"/>
      <c r="AA83" s="1"/>
      <c r="AB83" s="1"/>
      <c r="AC83" s="1"/>
    </row>
    <row r="84" spans="1:29">
      <c r="A84" s="8" t="s">
        <v>28</v>
      </c>
      <c r="B84" s="8">
        <v>38</v>
      </c>
      <c r="C84" s="8">
        <v>59454960.339393936</v>
      </c>
      <c r="D84" s="8">
        <v>1564604.2194577351</v>
      </c>
      <c r="E84" s="8"/>
      <c r="F84" s="8"/>
      <c r="J84" s="8"/>
      <c r="K84" s="1"/>
      <c r="L84" s="1"/>
      <c r="M84" s="1"/>
      <c r="N84" s="8" t="s">
        <v>28</v>
      </c>
      <c r="O84" s="8">
        <v>38</v>
      </c>
      <c r="P84" s="8">
        <v>16399564.9430303</v>
      </c>
      <c r="Q84" s="8">
        <v>431567.49850079737</v>
      </c>
      <c r="R84" s="8"/>
      <c r="S84" s="8"/>
      <c r="W84" s="11"/>
      <c r="X84" s="11"/>
      <c r="Y84" s="1"/>
      <c r="Z84" s="1"/>
      <c r="AA84" s="1"/>
      <c r="AB84" s="1"/>
      <c r="AC84" s="1"/>
    </row>
    <row r="85" spans="1:29" ht="15.75" thickBot="1">
      <c r="A85" s="9" t="s">
        <v>29</v>
      </c>
      <c r="B85" s="9">
        <v>42</v>
      </c>
      <c r="C85" s="9">
        <v>170717005.06976739</v>
      </c>
      <c r="D85" s="9"/>
      <c r="E85" s="9"/>
      <c r="F85" s="9"/>
      <c r="J85" s="8"/>
      <c r="K85" s="1"/>
      <c r="L85" s="1"/>
      <c r="M85" s="1"/>
      <c r="N85" s="9" t="s">
        <v>29</v>
      </c>
      <c r="O85" s="9">
        <v>42</v>
      </c>
      <c r="P85" s="9">
        <v>58105671.44186046</v>
      </c>
      <c r="Q85" s="9"/>
      <c r="R85" s="9"/>
      <c r="S85" s="9"/>
      <c r="W85" s="8"/>
      <c r="X85" s="8"/>
      <c r="Y85" s="1"/>
      <c r="Z85" s="1"/>
      <c r="AA85" s="1"/>
      <c r="AB85" s="1"/>
      <c r="AC85" s="1"/>
    </row>
    <row r="86" spans="1:29" ht="15.75" thickBot="1">
      <c r="J86" s="1"/>
      <c r="K86" s="1"/>
      <c r="L86" s="1"/>
      <c r="M86" s="1"/>
      <c r="W86" s="8"/>
      <c r="X86" s="8"/>
      <c r="Y86" s="1"/>
      <c r="Z86" s="1"/>
      <c r="AA86" s="1"/>
      <c r="AB86" s="1"/>
      <c r="AC86" s="1"/>
    </row>
    <row r="87" spans="1:29">
      <c r="A87" s="10"/>
      <c r="B87" s="10" t="s">
        <v>30</v>
      </c>
      <c r="C87" s="10" t="s">
        <v>19</v>
      </c>
      <c r="D87" s="10" t="s">
        <v>31</v>
      </c>
      <c r="E87" s="10" t="s">
        <v>32</v>
      </c>
      <c r="F87" s="10" t="s">
        <v>33</v>
      </c>
      <c r="G87" s="10" t="s">
        <v>34</v>
      </c>
      <c r="H87" s="10" t="s">
        <v>35</v>
      </c>
      <c r="I87" s="10" t="s">
        <v>36</v>
      </c>
      <c r="J87" s="11"/>
      <c r="K87" s="11"/>
      <c r="L87" s="11"/>
      <c r="M87" s="11"/>
      <c r="N87" s="10"/>
      <c r="O87" s="10" t="s">
        <v>30</v>
      </c>
      <c r="P87" s="10" t="s">
        <v>19</v>
      </c>
      <c r="Q87" s="10" t="s">
        <v>31</v>
      </c>
      <c r="R87" s="10" t="s">
        <v>32</v>
      </c>
      <c r="S87" s="10" t="s">
        <v>33</v>
      </c>
      <c r="T87" s="10" t="s">
        <v>34</v>
      </c>
      <c r="U87" s="10" t="s">
        <v>35</v>
      </c>
      <c r="V87" s="10" t="s">
        <v>36</v>
      </c>
      <c r="W87" s="8"/>
      <c r="X87" s="8"/>
      <c r="Y87" s="1"/>
      <c r="Z87" s="1"/>
      <c r="AA87" s="1"/>
      <c r="AB87" s="1"/>
      <c r="AC87" s="1"/>
    </row>
    <row r="88" spans="1:29">
      <c r="A88" s="8" t="s">
        <v>37</v>
      </c>
      <c r="B88" s="8">
        <v>12558.466666666667</v>
      </c>
      <c r="C88" s="8">
        <v>520.76680453539586</v>
      </c>
      <c r="D88" s="8">
        <v>24.115336379535083</v>
      </c>
      <c r="E88" s="8">
        <v>1.2265185807219786E-24</v>
      </c>
      <c r="F88" s="8">
        <v>11504.229386806126</v>
      </c>
      <c r="G88" s="8">
        <v>13612.703946527208</v>
      </c>
      <c r="H88" s="8">
        <v>11504.229386806126</v>
      </c>
      <c r="I88" s="8">
        <v>13612.703946527208</v>
      </c>
      <c r="J88" s="8"/>
      <c r="K88" s="8"/>
      <c r="L88" s="8"/>
      <c r="M88" s="8"/>
      <c r="N88" s="8" t="s">
        <v>37</v>
      </c>
      <c r="O88" s="8">
        <v>2731.0133333333338</v>
      </c>
      <c r="P88" s="8">
        <v>273.50508783836455</v>
      </c>
      <c r="Q88" s="8">
        <v>9.9852377698629944</v>
      </c>
      <c r="R88" s="8">
        <v>3.5571686971740347E-12</v>
      </c>
      <c r="S88" s="8">
        <v>2177.3312297131179</v>
      </c>
      <c r="T88" s="8">
        <v>3284.6954369535497</v>
      </c>
      <c r="U88" s="8">
        <v>2177.3312297131179</v>
      </c>
      <c r="V88" s="8">
        <v>3284.6954369535497</v>
      </c>
      <c r="W88" s="1"/>
      <c r="X88" s="1"/>
      <c r="Y88" s="1"/>
      <c r="Z88" s="1"/>
      <c r="AA88" s="1"/>
      <c r="AB88" s="1"/>
      <c r="AC88" s="1"/>
    </row>
    <row r="89" spans="1:29">
      <c r="A89" s="8" t="s">
        <v>3</v>
      </c>
      <c r="B89" s="8">
        <v>96.701515151515153</v>
      </c>
      <c r="C89" s="8">
        <v>15.396793347070165</v>
      </c>
      <c r="D89" s="8">
        <v>6.2806269443056699</v>
      </c>
      <c r="E89" s="8">
        <v>2.3477176433920586E-7</v>
      </c>
      <c r="F89" s="8">
        <v>65.532336556747651</v>
      </c>
      <c r="G89" s="8">
        <v>127.87069374628265</v>
      </c>
      <c r="H89" s="8">
        <v>65.532336556747651</v>
      </c>
      <c r="I89" s="8">
        <v>127.87069374628265</v>
      </c>
      <c r="J89" s="8"/>
      <c r="K89" s="8"/>
      <c r="L89" s="8"/>
      <c r="M89" s="8"/>
      <c r="N89" s="8" t="s">
        <v>3</v>
      </c>
      <c r="O89" s="8">
        <v>74.144848484848495</v>
      </c>
      <c r="P89" s="8">
        <v>8.0863474402453939</v>
      </c>
      <c r="Q89" s="8">
        <v>9.1691395939571994</v>
      </c>
      <c r="R89" s="8">
        <v>3.593332791460718E-11</v>
      </c>
      <c r="S89" s="8">
        <v>57.774893919451216</v>
      </c>
      <c r="T89" s="8">
        <v>90.514803050245774</v>
      </c>
      <c r="U89" s="8">
        <v>57.774893919451216</v>
      </c>
      <c r="V89" s="8">
        <v>90.514803050245774</v>
      </c>
      <c r="W89" s="11"/>
      <c r="X89" s="11"/>
      <c r="Y89" s="11"/>
      <c r="Z89" s="11"/>
      <c r="AA89" s="11"/>
      <c r="AB89" s="1"/>
      <c r="AC89" s="1"/>
    </row>
    <row r="90" spans="1:29">
      <c r="A90" s="8" t="s">
        <v>4</v>
      </c>
      <c r="B90" s="8">
        <v>-740.83484848484807</v>
      </c>
      <c r="C90" s="8">
        <v>546.74878181352767</v>
      </c>
      <c r="D90" s="8">
        <v>-1.3549821657170418</v>
      </c>
      <c r="E90" s="8">
        <v>0.18342410400215584</v>
      </c>
      <c r="F90" s="8">
        <v>-1847.6698915141328</v>
      </c>
      <c r="G90" s="8">
        <v>366.00019454443657</v>
      </c>
      <c r="H90" s="8">
        <v>-1847.6698915141328</v>
      </c>
      <c r="I90" s="8">
        <v>366.00019454443657</v>
      </c>
      <c r="J90" s="1"/>
      <c r="K90" s="1"/>
      <c r="L90" s="1"/>
      <c r="M90" s="1"/>
      <c r="N90" s="8" t="s">
        <v>4</v>
      </c>
      <c r="O90" s="8">
        <v>-248.8733333333345</v>
      </c>
      <c r="P90" s="8">
        <v>287.15074058692949</v>
      </c>
      <c r="Q90" s="8">
        <v>-0.86669925637190814</v>
      </c>
      <c r="R90" s="8">
        <v>0.39154664711476062</v>
      </c>
      <c r="S90" s="8">
        <v>-830.17961674051469</v>
      </c>
      <c r="T90" s="8">
        <v>332.43295007384575</v>
      </c>
      <c r="U90" s="8">
        <v>-830.17961674051469</v>
      </c>
      <c r="V90" s="8">
        <v>332.43295007384575</v>
      </c>
      <c r="W90" s="8"/>
      <c r="X90" s="8"/>
      <c r="Y90" s="8"/>
      <c r="Z90" s="8"/>
      <c r="AA90" s="8"/>
      <c r="AB90" s="1"/>
      <c r="AC90" s="1"/>
    </row>
    <row r="91" spans="1:29">
      <c r="A91" s="8" t="s">
        <v>5</v>
      </c>
      <c r="B91" s="8">
        <v>-1812.445454545455</v>
      </c>
      <c r="C91" s="8">
        <v>546.53194707098692</v>
      </c>
      <c r="D91" s="8">
        <v>-3.3162662571855903</v>
      </c>
      <c r="E91" s="8">
        <v>2.0153571632749272E-3</v>
      </c>
      <c r="F91" s="8">
        <v>-2918.8415385874068</v>
      </c>
      <c r="G91" s="8">
        <v>-706.04937050350327</v>
      </c>
      <c r="H91" s="8">
        <v>-2918.8415385874068</v>
      </c>
      <c r="I91" s="8">
        <v>-706.04937050350327</v>
      </c>
      <c r="N91" s="8" t="s">
        <v>5</v>
      </c>
      <c r="O91" s="8">
        <v>-687.01818181818192</v>
      </c>
      <c r="P91" s="8">
        <v>287.03685966213067</v>
      </c>
      <c r="Q91" s="8">
        <v>-2.3934841770038413</v>
      </c>
      <c r="R91" s="8">
        <v>2.1732951758556694E-2</v>
      </c>
      <c r="S91" s="8">
        <v>-1268.0939253458184</v>
      </c>
      <c r="T91" s="8">
        <v>-105.9424382905454</v>
      </c>
      <c r="U91" s="8">
        <v>-1268.0939253458184</v>
      </c>
      <c r="V91" s="8">
        <v>-105.9424382905454</v>
      </c>
      <c r="W91" s="8"/>
      <c r="X91" s="8"/>
      <c r="Y91" s="8"/>
      <c r="Z91" s="8"/>
      <c r="AA91" s="8"/>
      <c r="AB91" s="1"/>
      <c r="AC91" s="1"/>
    </row>
    <row r="92" spans="1:29" ht="15.75" thickBot="1">
      <c r="A92" s="9" t="s">
        <v>6</v>
      </c>
      <c r="B92" s="9">
        <v>977.12575757575746</v>
      </c>
      <c r="C92" s="9">
        <v>546.74878181352756</v>
      </c>
      <c r="D92" s="9">
        <v>1.7871567163528002</v>
      </c>
      <c r="E92" s="9">
        <v>8.1890928660256157E-2</v>
      </c>
      <c r="F92" s="9">
        <v>-129.70928545352695</v>
      </c>
      <c r="G92" s="9">
        <v>2083.9608006050421</v>
      </c>
      <c r="H92" s="9">
        <v>-129.70928545352695</v>
      </c>
      <c r="I92" s="9">
        <v>2083.9608006050421</v>
      </c>
      <c r="N92" s="9" t="s">
        <v>6</v>
      </c>
      <c r="O92" s="9">
        <v>178.01878787878766</v>
      </c>
      <c r="P92" s="9">
        <v>287.15074058692937</v>
      </c>
      <c r="Q92" s="9">
        <v>0.61994890737499553</v>
      </c>
      <c r="R92" s="9">
        <v>0.53899148423655097</v>
      </c>
      <c r="S92" s="9">
        <v>-403.28749552839236</v>
      </c>
      <c r="T92" s="9">
        <v>759.32507128596762</v>
      </c>
      <c r="U92" s="9">
        <v>-403.28749552839236</v>
      </c>
      <c r="V92" s="9">
        <v>759.32507128596762</v>
      </c>
      <c r="W92" s="1"/>
      <c r="X92" s="1"/>
      <c r="Y92" s="1"/>
      <c r="Z92" s="1"/>
      <c r="AA92" s="1"/>
      <c r="AB92" s="1"/>
      <c r="AC92" s="1"/>
    </row>
    <row r="93" spans="1:29">
      <c r="W93" s="1"/>
      <c r="X93" s="1"/>
      <c r="Y93" s="1"/>
      <c r="Z93" s="1"/>
      <c r="AA93" s="1"/>
      <c r="AB93" s="1"/>
      <c r="AC93" s="1"/>
    </row>
    <row r="94" spans="1:29">
      <c r="W94" s="1"/>
      <c r="X94" s="1"/>
      <c r="Y94" s="1"/>
      <c r="Z94" s="1"/>
      <c r="AA94" s="1"/>
      <c r="AB94" s="1"/>
      <c r="AC94" s="1"/>
    </row>
    <row r="95" spans="1:29">
      <c r="W95" s="1"/>
      <c r="X95" s="1"/>
      <c r="Y95" s="1"/>
      <c r="Z95" s="1"/>
      <c r="AA95" s="1"/>
      <c r="AB95" s="1"/>
      <c r="AC95" s="1"/>
    </row>
    <row r="96" spans="1:29">
      <c r="A96" t="s">
        <v>14</v>
      </c>
      <c r="M96" t="s">
        <v>14</v>
      </c>
      <c r="V96" s="1"/>
      <c r="W96" s="1"/>
      <c r="X96" s="1"/>
      <c r="Y96" s="1"/>
      <c r="Z96" s="1"/>
      <c r="AA96" s="1"/>
      <c r="AB96" s="1"/>
      <c r="AC96" s="1"/>
    </row>
    <row r="97" spans="1:29" ht="15.75" thickBot="1">
      <c r="V97" s="1"/>
      <c r="W97" s="1"/>
      <c r="X97" s="1"/>
      <c r="Y97" s="1"/>
      <c r="Z97" s="1"/>
      <c r="AA97" s="1"/>
      <c r="AB97" s="1"/>
      <c r="AC97" s="1"/>
    </row>
    <row r="98" spans="1:29">
      <c r="A98" s="7" t="s">
        <v>15</v>
      </c>
      <c r="B98" s="7"/>
      <c r="M98" s="7" t="s">
        <v>15</v>
      </c>
      <c r="N98" s="7"/>
      <c r="V98" s="1"/>
      <c r="W98" s="1"/>
      <c r="X98" s="1"/>
      <c r="Y98" s="1"/>
      <c r="Z98" s="1"/>
      <c r="AA98" s="1"/>
      <c r="AB98" s="1"/>
      <c r="AC98" s="1"/>
    </row>
    <row r="99" spans="1:29">
      <c r="A99" s="8" t="s">
        <v>16</v>
      </c>
      <c r="B99" s="8">
        <v>0.62162444956731355</v>
      </c>
      <c r="M99" s="8" t="s">
        <v>16</v>
      </c>
      <c r="N99" s="8">
        <v>0.59027128752016256</v>
      </c>
      <c r="V99" s="1"/>
      <c r="W99" s="1"/>
      <c r="X99" s="1"/>
      <c r="Y99" s="1"/>
      <c r="Z99" s="1"/>
      <c r="AA99" s="1"/>
      <c r="AB99" s="1"/>
      <c r="AC99" s="1"/>
    </row>
    <row r="100" spans="1:29">
      <c r="A100" s="8" t="s">
        <v>17</v>
      </c>
      <c r="B100" s="8">
        <v>0.38641695629986555</v>
      </c>
      <c r="M100" s="8" t="s">
        <v>17</v>
      </c>
      <c r="N100" s="8">
        <v>0.34842019287071041</v>
      </c>
      <c r="V100" s="1"/>
      <c r="W100" s="1"/>
      <c r="X100" s="1"/>
      <c r="Y100" s="1"/>
      <c r="Z100" s="1"/>
      <c r="AA100" s="1"/>
      <c r="AB100" s="1"/>
      <c r="AC100" s="1"/>
    </row>
    <row r="101" spans="1:29">
      <c r="A101" s="8" t="s">
        <v>18</v>
      </c>
      <c r="B101" s="8">
        <v>0.32182926748932511</v>
      </c>
      <c r="M101" s="8" t="s">
        <v>18</v>
      </c>
      <c r="N101" s="8">
        <v>0.27983284475183784</v>
      </c>
      <c r="V101" s="1"/>
      <c r="W101" s="1"/>
      <c r="X101" s="1"/>
      <c r="Y101" s="1"/>
      <c r="Z101" s="1"/>
      <c r="AA101" s="1"/>
      <c r="AB101" s="1"/>
      <c r="AC101" s="1"/>
    </row>
    <row r="102" spans="1:29">
      <c r="A102" s="8" t="s">
        <v>19</v>
      </c>
      <c r="B102" s="8">
        <v>2022.6236045487633</v>
      </c>
      <c r="M102" s="8" t="s">
        <v>19</v>
      </c>
      <c r="N102" s="8">
        <v>1012.3248868279533</v>
      </c>
    </row>
    <row r="103" spans="1:29" ht="15.75" thickBot="1">
      <c r="A103" s="9" t="s">
        <v>20</v>
      </c>
      <c r="B103" s="9">
        <v>43</v>
      </c>
      <c r="M103" s="9" t="s">
        <v>20</v>
      </c>
      <c r="N103" s="9">
        <v>43</v>
      </c>
    </row>
    <row r="105" spans="1:29" ht="15.75" thickBot="1">
      <c r="A105" t="s">
        <v>21</v>
      </c>
      <c r="M105" t="s">
        <v>21</v>
      </c>
    </row>
    <row r="106" spans="1:29">
      <c r="A106" s="10"/>
      <c r="B106" s="10" t="s">
        <v>22</v>
      </c>
      <c r="C106" s="10" t="s">
        <v>23</v>
      </c>
      <c r="D106" s="10" t="s">
        <v>24</v>
      </c>
      <c r="E106" s="10" t="s">
        <v>25</v>
      </c>
      <c r="F106" s="10" t="s">
        <v>26</v>
      </c>
      <c r="M106" s="10"/>
      <c r="N106" s="10" t="s">
        <v>22</v>
      </c>
      <c r="O106" s="10" t="s">
        <v>23</v>
      </c>
      <c r="P106" s="10" t="s">
        <v>24</v>
      </c>
      <c r="Q106" s="10" t="s">
        <v>25</v>
      </c>
      <c r="R106" s="10" t="s">
        <v>26</v>
      </c>
    </row>
    <row r="107" spans="1:29">
      <c r="A107" s="8" t="s">
        <v>27</v>
      </c>
      <c r="B107" s="8">
        <v>4</v>
      </c>
      <c r="C107" s="8">
        <v>97903127.408428431</v>
      </c>
      <c r="D107" s="8">
        <v>24475781.852107108</v>
      </c>
      <c r="E107" s="8">
        <v>5.982826811366003</v>
      </c>
      <c r="F107" s="8">
        <v>7.7778537495758757E-4</v>
      </c>
      <c r="M107" s="8" t="s">
        <v>27</v>
      </c>
      <c r="N107" s="8">
        <v>4</v>
      </c>
      <c r="O107" s="8">
        <v>20823758.758449599</v>
      </c>
      <c r="P107" s="8">
        <v>5205939.6896123998</v>
      </c>
      <c r="Q107" s="8">
        <v>5.0799484515255466</v>
      </c>
      <c r="R107" s="8">
        <v>2.2250447976319911E-3</v>
      </c>
    </row>
    <row r="108" spans="1:29">
      <c r="A108" s="8" t="s">
        <v>28</v>
      </c>
      <c r="B108" s="8">
        <v>38</v>
      </c>
      <c r="C108" s="8">
        <v>155458237.33575761</v>
      </c>
      <c r="D108" s="8">
        <v>4091006.245677832</v>
      </c>
      <c r="E108" s="8"/>
      <c r="F108" s="8"/>
      <c r="M108" s="8" t="s">
        <v>28</v>
      </c>
      <c r="N108" s="8">
        <v>38</v>
      </c>
      <c r="O108" s="8">
        <v>38942463.706666678</v>
      </c>
      <c r="P108" s="8">
        <v>1024801.6764912284</v>
      </c>
      <c r="Q108" s="8"/>
      <c r="R108" s="8"/>
    </row>
    <row r="109" spans="1:29" ht="15.75" thickBot="1">
      <c r="A109" s="9" t="s">
        <v>29</v>
      </c>
      <c r="B109" s="9">
        <v>42</v>
      </c>
      <c r="C109" s="9">
        <v>253361364.74418604</v>
      </c>
      <c r="D109" s="9"/>
      <c r="E109" s="9"/>
      <c r="F109" s="9"/>
      <c r="M109" s="9" t="s">
        <v>29</v>
      </c>
      <c r="N109" s="9">
        <v>42</v>
      </c>
      <c r="O109" s="9">
        <v>59766222.465116277</v>
      </c>
      <c r="P109" s="9"/>
      <c r="Q109" s="9"/>
      <c r="R109" s="9"/>
    </row>
    <row r="110" spans="1:29" ht="15.75" thickBot="1"/>
    <row r="111" spans="1:29">
      <c r="A111" s="10"/>
      <c r="B111" s="10" t="s">
        <v>30</v>
      </c>
      <c r="C111" s="10" t="s">
        <v>19</v>
      </c>
      <c r="D111" s="10" t="s">
        <v>31</v>
      </c>
      <c r="E111" s="10" t="s">
        <v>32</v>
      </c>
      <c r="F111" s="10" t="s">
        <v>33</v>
      </c>
      <c r="G111" s="10" t="s">
        <v>34</v>
      </c>
      <c r="H111" s="10" t="s">
        <v>35</v>
      </c>
      <c r="I111" s="10" t="s">
        <v>36</v>
      </c>
      <c r="M111" s="10"/>
      <c r="N111" s="10" t="s">
        <v>30</v>
      </c>
      <c r="O111" s="10" t="s">
        <v>19</v>
      </c>
      <c r="P111" s="10" t="s">
        <v>31</v>
      </c>
      <c r="Q111" s="10" t="s">
        <v>32</v>
      </c>
      <c r="R111" s="10" t="s">
        <v>33</v>
      </c>
      <c r="S111" s="10" t="s">
        <v>34</v>
      </c>
      <c r="T111" s="10" t="s">
        <v>35</v>
      </c>
      <c r="U111" s="10" t="s">
        <v>36</v>
      </c>
    </row>
    <row r="112" spans="1:29">
      <c r="A112" s="8" t="s">
        <v>37</v>
      </c>
      <c r="B112" s="8">
        <v>12635.093333333334</v>
      </c>
      <c r="C112" s="8">
        <v>842.0853574613584</v>
      </c>
      <c r="D112" s="8">
        <v>15.004528010586068</v>
      </c>
      <c r="E112" s="8">
        <v>1.491804743205376E-17</v>
      </c>
      <c r="F112" s="8">
        <v>10930.380650172836</v>
      </c>
      <c r="G112" s="8">
        <v>14339.806016493832</v>
      </c>
      <c r="H112" s="8">
        <v>10930.380650172836</v>
      </c>
      <c r="I112" s="8">
        <v>14339.806016493832</v>
      </c>
      <c r="M112" s="8" t="s">
        <v>37</v>
      </c>
      <c r="N112" s="8">
        <v>2898.2533333333336</v>
      </c>
      <c r="O112" s="8">
        <v>421.46445946463012</v>
      </c>
      <c r="P112" s="8">
        <v>6.8766256993884411</v>
      </c>
      <c r="Q112" s="8">
        <v>3.6135566787719486E-8</v>
      </c>
      <c r="R112" s="8">
        <v>2045.0431412968233</v>
      </c>
      <c r="S112" s="8">
        <v>3751.4635253698439</v>
      </c>
      <c r="T112" s="8">
        <v>2045.0431412968233</v>
      </c>
      <c r="U112" s="8">
        <v>3751.4635253698439</v>
      </c>
    </row>
    <row r="113" spans="1:21">
      <c r="A113" s="8" t="s">
        <v>3</v>
      </c>
      <c r="B113" s="8">
        <v>-2.8451515151515152</v>
      </c>
      <c r="C113" s="8">
        <v>24.896775517389958</v>
      </c>
      <c r="D113" s="8">
        <v>-0.11427791173857944</v>
      </c>
      <c r="E113" s="8">
        <v>0.90961917466260211</v>
      </c>
      <c r="F113" s="8">
        <v>-53.246038572782169</v>
      </c>
      <c r="G113" s="8">
        <v>47.555735542479141</v>
      </c>
      <c r="H113" s="8">
        <v>-53.246038572782169</v>
      </c>
      <c r="I113" s="8">
        <v>47.555735542479141</v>
      </c>
      <c r="M113" s="8" t="s">
        <v>3</v>
      </c>
      <c r="N113" s="8">
        <v>47.683939393939383</v>
      </c>
      <c r="O113" s="8">
        <v>12.460857967513704</v>
      </c>
      <c r="P113" s="8">
        <v>3.8266979302913673</v>
      </c>
      <c r="Q113" s="8">
        <v>4.7053367294549911E-4</v>
      </c>
      <c r="R113" s="8">
        <v>22.458251247168665</v>
      </c>
      <c r="S113" s="8">
        <v>72.909627540710105</v>
      </c>
      <c r="T113" s="8">
        <v>22.458251247168665</v>
      </c>
      <c r="U113" s="8">
        <v>72.909627540710105</v>
      </c>
    </row>
    <row r="114" spans="1:21">
      <c r="A114" s="8" t="s">
        <v>4</v>
      </c>
      <c r="B114" s="8">
        <v>-1047.345151515151</v>
      </c>
      <c r="C114" s="8">
        <v>884.09848585829593</v>
      </c>
      <c r="D114" s="8">
        <v>-1.1846476023520986</v>
      </c>
      <c r="E114" s="8">
        <v>0.24351338153238974</v>
      </c>
      <c r="F114" s="8">
        <v>-2837.1089666100947</v>
      </c>
      <c r="G114" s="8">
        <v>742.41866357979279</v>
      </c>
      <c r="H114" s="8">
        <v>-2837.1089666100947</v>
      </c>
      <c r="I114" s="8">
        <v>742.41866357979279</v>
      </c>
      <c r="M114" s="8" t="s">
        <v>4</v>
      </c>
      <c r="N114" s="8">
        <v>-562.25242424242481</v>
      </c>
      <c r="O114" s="8">
        <v>442.49206705017809</v>
      </c>
      <c r="P114" s="8">
        <v>-1.2706497271027144</v>
      </c>
      <c r="Q114" s="8">
        <v>0.21157764300693568</v>
      </c>
      <c r="R114" s="8">
        <v>-1458.0307823561495</v>
      </c>
      <c r="S114" s="8">
        <v>333.52593387129991</v>
      </c>
      <c r="T114" s="8">
        <v>-1458.0307823561495</v>
      </c>
      <c r="U114" s="8">
        <v>333.52593387129991</v>
      </c>
    </row>
    <row r="115" spans="1:21">
      <c r="A115" s="8" t="s">
        <v>5</v>
      </c>
      <c r="B115" s="8">
        <v>-2910.5909090909076</v>
      </c>
      <c r="C115" s="8">
        <v>883.74786181680122</v>
      </c>
      <c r="D115" s="8">
        <v>-3.293463028139429</v>
      </c>
      <c r="E115" s="8">
        <v>2.1464461813139098E-3</v>
      </c>
      <c r="F115" s="8">
        <v>-4699.6449229225218</v>
      </c>
      <c r="G115" s="8">
        <v>-1121.536895259293</v>
      </c>
      <c r="H115" s="8">
        <v>-4699.6449229225218</v>
      </c>
      <c r="I115" s="8">
        <v>-1121.536895259293</v>
      </c>
      <c r="M115" s="8" t="s">
        <v>5</v>
      </c>
      <c r="N115" s="8">
        <v>-655.75454545454568</v>
      </c>
      <c r="O115" s="8">
        <v>442.31657941010155</v>
      </c>
      <c r="P115" s="8">
        <v>-1.482545705903896</v>
      </c>
      <c r="Q115" s="8">
        <v>0.14644164729793666</v>
      </c>
      <c r="R115" s="8">
        <v>-1551.1776474138608</v>
      </c>
      <c r="S115" s="8">
        <v>239.66855650476941</v>
      </c>
      <c r="T115" s="8">
        <v>-1551.1776474138608</v>
      </c>
      <c r="U115" s="8">
        <v>239.66855650476941</v>
      </c>
    </row>
    <row r="116" spans="1:21" ht="15.75" thickBot="1">
      <c r="A116" s="9" t="s">
        <v>6</v>
      </c>
      <c r="B116" s="9">
        <v>1159.0724242424249</v>
      </c>
      <c r="C116" s="9">
        <v>884.0984858582957</v>
      </c>
      <c r="D116" s="9">
        <v>1.3110218406461589</v>
      </c>
      <c r="E116" s="9">
        <v>0.19771800359404887</v>
      </c>
      <c r="F116" s="9">
        <v>-630.69139085251845</v>
      </c>
      <c r="G116" s="9">
        <v>2948.8362393373682</v>
      </c>
      <c r="H116" s="9">
        <v>-630.69139085251845</v>
      </c>
      <c r="I116" s="9">
        <v>2948.8362393373682</v>
      </c>
      <c r="M116" s="9" t="s">
        <v>6</v>
      </c>
      <c r="N116" s="9">
        <v>127.83424242424225</v>
      </c>
      <c r="O116" s="9">
        <v>442.49206705017792</v>
      </c>
      <c r="P116" s="9">
        <v>0.28889612253714381</v>
      </c>
      <c r="Q116" s="9">
        <v>0.77423108590847434</v>
      </c>
      <c r="R116" s="9">
        <v>-767.94411568948215</v>
      </c>
      <c r="S116" s="9">
        <v>1023.6126005379666</v>
      </c>
      <c r="T116" s="9">
        <v>-767.94411568948215</v>
      </c>
      <c r="U116" s="9">
        <v>1023.6126005379666</v>
      </c>
    </row>
    <row r="118" spans="1:21">
      <c r="A118" t="s">
        <v>14</v>
      </c>
      <c r="M118" t="s">
        <v>14</v>
      </c>
    </row>
    <row r="119" spans="1:21" ht="15.75" thickBot="1"/>
    <row r="120" spans="1:21">
      <c r="A120" s="7" t="s">
        <v>15</v>
      </c>
      <c r="B120" s="7"/>
      <c r="M120" s="7" t="s">
        <v>15</v>
      </c>
      <c r="N120" s="7"/>
    </row>
    <row r="121" spans="1:21">
      <c r="A121" s="8" t="s">
        <v>16</v>
      </c>
      <c r="B121" s="8">
        <v>0.7334961001434287</v>
      </c>
      <c r="M121" s="8" t="s">
        <v>16</v>
      </c>
      <c r="N121" s="8">
        <v>0.49707267873454042</v>
      </c>
    </row>
    <row r="122" spans="1:21">
      <c r="A122" s="8" t="s">
        <v>17</v>
      </c>
      <c r="B122" s="8">
        <v>0.5380165289256188</v>
      </c>
      <c r="M122" s="8" t="s">
        <v>17</v>
      </c>
      <c r="N122" s="8">
        <v>0.24708124794433162</v>
      </c>
    </row>
    <row r="123" spans="1:21">
      <c r="A123" s="8" t="s">
        <v>18</v>
      </c>
      <c r="B123" s="8">
        <v>0.4893866898651576</v>
      </c>
      <c r="M123" s="8" t="s">
        <v>18</v>
      </c>
      <c r="N123" s="8">
        <v>0.16782664246478757</v>
      </c>
    </row>
    <row r="124" spans="1:21">
      <c r="A124" s="8" t="s">
        <v>19</v>
      </c>
      <c r="B124" s="8">
        <v>3.6654340395872085</v>
      </c>
      <c r="M124" s="8" t="s">
        <v>19</v>
      </c>
      <c r="N124" s="8">
        <v>2.6546579688199867</v>
      </c>
    </row>
    <row r="125" spans="1:21" ht="15.75" thickBot="1">
      <c r="A125" s="9" t="s">
        <v>20</v>
      </c>
      <c r="B125" s="9">
        <v>43</v>
      </c>
      <c r="M125" s="9" t="s">
        <v>20</v>
      </c>
      <c r="N125" s="9">
        <v>43</v>
      </c>
    </row>
    <row r="127" spans="1:21" ht="15.75" thickBot="1">
      <c r="A127" t="s">
        <v>21</v>
      </c>
      <c r="M127" t="s">
        <v>21</v>
      </c>
    </row>
    <row r="128" spans="1:21">
      <c r="A128" s="10"/>
      <c r="B128" s="10" t="s">
        <v>22</v>
      </c>
      <c r="C128" s="10" t="s">
        <v>23</v>
      </c>
      <c r="D128" s="10" t="s">
        <v>24</v>
      </c>
      <c r="E128" s="10" t="s">
        <v>25</v>
      </c>
      <c r="F128" s="10" t="s">
        <v>26</v>
      </c>
      <c r="M128" s="10"/>
      <c r="N128" s="10" t="s">
        <v>22</v>
      </c>
      <c r="O128" s="10" t="s">
        <v>23</v>
      </c>
      <c r="P128" s="10" t="s">
        <v>24</v>
      </c>
      <c r="Q128" s="10" t="s">
        <v>25</v>
      </c>
      <c r="R128" s="10" t="s">
        <v>26</v>
      </c>
    </row>
    <row r="129" spans="1:21">
      <c r="A129" s="8" t="s">
        <v>27</v>
      </c>
      <c r="B129" s="8">
        <v>4</v>
      </c>
      <c r="C129" s="8">
        <v>594.57082452431086</v>
      </c>
      <c r="D129" s="8">
        <v>148.64270613107772</v>
      </c>
      <c r="E129" s="8">
        <v>11.063506261180635</v>
      </c>
      <c r="F129" s="8">
        <v>4.7641423757023978E-6</v>
      </c>
      <c r="M129" s="8" t="s">
        <v>27</v>
      </c>
      <c r="N129" s="8">
        <v>4</v>
      </c>
      <c r="O129" s="8">
        <v>87.880479210711826</v>
      </c>
      <c r="P129" s="8">
        <v>21.970119802677956</v>
      </c>
      <c r="Q129" s="8">
        <v>3.1175632816455612</v>
      </c>
      <c r="R129" s="8">
        <v>2.59222737033587E-2</v>
      </c>
    </row>
    <row r="130" spans="1:21">
      <c r="A130" s="8" t="s">
        <v>28</v>
      </c>
      <c r="B130" s="8">
        <v>38</v>
      </c>
      <c r="C130" s="8">
        <v>510.5454545454549</v>
      </c>
      <c r="D130" s="8">
        <v>13.435406698564602</v>
      </c>
      <c r="E130" s="8"/>
      <c r="F130" s="8"/>
      <c r="M130" s="8" t="s">
        <v>28</v>
      </c>
      <c r="N130" s="8">
        <v>38</v>
      </c>
      <c r="O130" s="8">
        <v>267.79393939393941</v>
      </c>
      <c r="P130" s="8">
        <v>7.0472089314194584</v>
      </c>
      <c r="Q130" s="8"/>
      <c r="R130" s="8"/>
    </row>
    <row r="131" spans="1:21" ht="15.75" thickBot="1">
      <c r="A131" s="9" t="s">
        <v>29</v>
      </c>
      <c r="B131" s="9">
        <v>42</v>
      </c>
      <c r="C131" s="9">
        <v>1105.1162790697658</v>
      </c>
      <c r="D131" s="9"/>
      <c r="E131" s="9"/>
      <c r="F131" s="9"/>
      <c r="M131" s="9" t="s">
        <v>29</v>
      </c>
      <c r="N131" s="9">
        <v>42</v>
      </c>
      <c r="O131" s="9">
        <v>355.67441860465124</v>
      </c>
      <c r="P131" s="9"/>
      <c r="Q131" s="9"/>
      <c r="R131" s="9"/>
    </row>
    <row r="132" spans="1:21" ht="15.75" thickBot="1"/>
    <row r="133" spans="1:21">
      <c r="A133" s="10"/>
      <c r="B133" s="10" t="s">
        <v>30</v>
      </c>
      <c r="C133" s="10" t="s">
        <v>19</v>
      </c>
      <c r="D133" s="10" t="s">
        <v>31</v>
      </c>
      <c r="E133" s="10" t="s">
        <v>32</v>
      </c>
      <c r="F133" s="10" t="s">
        <v>33</v>
      </c>
      <c r="G133" s="10" t="s">
        <v>34</v>
      </c>
      <c r="H133" s="10" t="s">
        <v>35</v>
      </c>
      <c r="I133" s="10" t="s">
        <v>36</v>
      </c>
      <c r="M133" s="10"/>
      <c r="N133" s="10" t="s">
        <v>30</v>
      </c>
      <c r="O133" s="10" t="s">
        <v>19</v>
      </c>
      <c r="P133" s="10" t="s">
        <v>31</v>
      </c>
      <c r="Q133" s="10" t="s">
        <v>32</v>
      </c>
      <c r="R133" s="10" t="s">
        <v>33</v>
      </c>
      <c r="S133" s="10" t="s">
        <v>34</v>
      </c>
      <c r="T133" s="10" t="s">
        <v>35</v>
      </c>
      <c r="U133" s="10" t="s">
        <v>36</v>
      </c>
    </row>
    <row r="134" spans="1:21">
      <c r="A134" s="8" t="s">
        <v>37</v>
      </c>
      <c r="B134" s="8">
        <v>41.400000000000006</v>
      </c>
      <c r="C134" s="8">
        <v>1.5260418826988977</v>
      </c>
      <c r="D134" s="8">
        <v>27.129006398423083</v>
      </c>
      <c r="E134" s="8">
        <v>1.7764613858784418E-26</v>
      </c>
      <c r="F134" s="8">
        <v>38.310689718779123</v>
      </c>
      <c r="G134" s="8">
        <v>44.489310281220888</v>
      </c>
      <c r="H134" s="8">
        <v>38.310689718779123</v>
      </c>
      <c r="I134" s="8">
        <v>44.489310281220888</v>
      </c>
      <c r="M134" s="8" t="s">
        <v>37</v>
      </c>
      <c r="N134" s="8">
        <v>33.666666666666671</v>
      </c>
      <c r="O134" s="8">
        <v>1.1052222467808781</v>
      </c>
      <c r="P134" s="8">
        <v>30.461444985138307</v>
      </c>
      <c r="Q134" s="8">
        <v>2.6281107180708466E-28</v>
      </c>
      <c r="R134" s="8">
        <v>31.429261200457788</v>
      </c>
      <c r="S134" s="8">
        <v>35.904072132875555</v>
      </c>
      <c r="T134" s="8">
        <v>31.429261200457788</v>
      </c>
      <c r="U134" s="8">
        <v>35.904072132875555</v>
      </c>
    </row>
    <row r="135" spans="1:21">
      <c r="A135" s="8" t="s">
        <v>3</v>
      </c>
      <c r="B135" s="8">
        <v>0.3000000000000001</v>
      </c>
      <c r="C135" s="8">
        <v>4.5118374101918803E-2</v>
      </c>
      <c r="D135" s="8">
        <v>6.6491757730968777</v>
      </c>
      <c r="E135" s="8">
        <v>7.3647218078617344E-8</v>
      </c>
      <c r="F135" s="8">
        <v>0.2086626267828787</v>
      </c>
      <c r="G135" s="8">
        <v>0.39133737321712148</v>
      </c>
      <c r="H135" s="8">
        <v>0.2086626267828787</v>
      </c>
      <c r="I135" s="8">
        <v>0.39133737321712148</v>
      </c>
      <c r="M135" s="8" t="s">
        <v>3</v>
      </c>
      <c r="N135" s="8">
        <v>-0.10303030303030301</v>
      </c>
      <c r="O135" s="8">
        <v>3.2676580742221913E-2</v>
      </c>
      <c r="P135" s="8">
        <v>-3.1530319479594748</v>
      </c>
      <c r="Q135" s="8">
        <v>3.1509482058187646E-3</v>
      </c>
      <c r="R135" s="8">
        <v>-0.16918058238145534</v>
      </c>
      <c r="S135" s="8">
        <v>-3.6880023679150692E-2</v>
      </c>
      <c r="T135" s="8">
        <v>-0.16918058238145534</v>
      </c>
      <c r="U135" s="8">
        <v>-3.6880023679150692E-2</v>
      </c>
    </row>
    <row r="136" spans="1:21">
      <c r="A136" s="8" t="s">
        <v>4</v>
      </c>
      <c r="B136" s="8">
        <v>0.57272727272727064</v>
      </c>
      <c r="C136" s="8">
        <v>1.6021788122736116</v>
      </c>
      <c r="D136" s="8">
        <v>0.35746776098887978</v>
      </c>
      <c r="E136" s="8">
        <v>0.72271946439093893</v>
      </c>
      <c r="F136" s="8">
        <v>-2.6707141643828409</v>
      </c>
      <c r="G136" s="8">
        <v>3.816168709837382</v>
      </c>
      <c r="H136" s="8">
        <v>-2.6707141643828409</v>
      </c>
      <c r="I136" s="8">
        <v>3.816168709837382</v>
      </c>
      <c r="M136" s="8" t="s">
        <v>4</v>
      </c>
      <c r="N136" s="8">
        <v>-0.32121212121212001</v>
      </c>
      <c r="O136" s="8">
        <v>1.1603637401576792</v>
      </c>
      <c r="P136" s="8">
        <v>-0.27682019878393582</v>
      </c>
      <c r="Q136" s="8">
        <v>0.78341840814372432</v>
      </c>
      <c r="R136" s="8">
        <v>-2.6702457048023915</v>
      </c>
      <c r="S136" s="8">
        <v>2.0278214623781516</v>
      </c>
      <c r="T136" s="8">
        <v>-2.6702457048023915</v>
      </c>
      <c r="U136" s="8">
        <v>2.0278214623781516</v>
      </c>
    </row>
    <row r="137" spans="1:21">
      <c r="A137" s="8" t="s">
        <v>5</v>
      </c>
      <c r="B137" s="8">
        <v>0.27272727272727276</v>
      </c>
      <c r="C137" s="8">
        <v>1.6015434052241226</v>
      </c>
      <c r="D137" s="8">
        <v>0.17029027863850299</v>
      </c>
      <c r="E137" s="8">
        <v>0.8656852931616319</v>
      </c>
      <c r="F137" s="8">
        <v>-2.9694278500601445</v>
      </c>
      <c r="G137" s="8">
        <v>3.5148823955146904</v>
      </c>
      <c r="H137" s="8">
        <v>-2.9694278500601445</v>
      </c>
      <c r="I137" s="8">
        <v>3.5148823955146904</v>
      </c>
      <c r="M137" s="8" t="s">
        <v>5</v>
      </c>
      <c r="N137" s="8">
        <v>-0.58181818181818157</v>
      </c>
      <c r="O137" s="8">
        <v>1.159903552259288</v>
      </c>
      <c r="P137" s="8">
        <v>-0.50160910420948546</v>
      </c>
      <c r="Q137" s="8">
        <v>0.61883640894949155</v>
      </c>
      <c r="R137" s="8">
        <v>-2.9299201637126471</v>
      </c>
      <c r="S137" s="8">
        <v>1.7662838000762839</v>
      </c>
      <c r="T137" s="8">
        <v>-2.9299201637126471</v>
      </c>
      <c r="U137" s="8">
        <v>1.7662838000762839</v>
      </c>
    </row>
    <row r="138" spans="1:21" ht="15.75" thickBot="1">
      <c r="A138" s="9" t="s">
        <v>6</v>
      </c>
      <c r="B138" s="9">
        <v>-2.7272727272727525E-2</v>
      </c>
      <c r="C138" s="9">
        <v>1.6021788122736111</v>
      </c>
      <c r="D138" s="9">
        <v>-1.7022274332804021E-2</v>
      </c>
      <c r="E138" s="9">
        <v>0.98650790933277199</v>
      </c>
      <c r="F138" s="9">
        <v>-3.2707141643828379</v>
      </c>
      <c r="G138" s="9">
        <v>3.2161687098373832</v>
      </c>
      <c r="H138" s="9">
        <v>-3.2707141643828379</v>
      </c>
      <c r="I138" s="9">
        <v>3.2161687098373832</v>
      </c>
      <c r="M138" s="9" t="s">
        <v>6</v>
      </c>
      <c r="N138" s="9">
        <v>-1.5696969696969687</v>
      </c>
      <c r="O138" s="9">
        <v>1.160363740157679</v>
      </c>
      <c r="P138" s="9">
        <v>-1.3527628582082947</v>
      </c>
      <c r="Q138" s="9">
        <v>0.18412612205342405</v>
      </c>
      <c r="R138" s="9">
        <v>-3.9187305532872401</v>
      </c>
      <c r="S138" s="9">
        <v>0.77933661389330244</v>
      </c>
      <c r="T138" s="9">
        <v>-3.9187305532872401</v>
      </c>
      <c r="U138" s="9">
        <v>0.77933661389330244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38"/>
  <sheetViews>
    <sheetView topLeftCell="N49" workbookViewId="0">
      <selection activeCell="H5" sqref="H5:J67"/>
    </sheetView>
  </sheetViews>
  <sheetFormatPr defaultRowHeight="15"/>
  <sheetData>
    <row r="1" spans="1:23">
      <c r="A1" t="s">
        <v>13</v>
      </c>
    </row>
    <row r="2" spans="1:23">
      <c r="A2" t="s">
        <v>38</v>
      </c>
    </row>
    <row r="3" spans="1:23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3">
      <c r="F4" s="1"/>
      <c r="G4" s="1"/>
      <c r="K4" s="2" t="s">
        <v>0</v>
      </c>
      <c r="L4" s="2"/>
      <c r="M4" s="2" t="s">
        <v>1</v>
      </c>
      <c r="N4" s="2"/>
      <c r="R4" s="1"/>
      <c r="S4" s="1"/>
      <c r="T4" s="1" t="s">
        <v>50</v>
      </c>
      <c r="U4" s="1"/>
      <c r="W4">
        <f>AVERAGE(R45:R48)</f>
        <v>713.61256211180125</v>
      </c>
    </row>
    <row r="5" spans="1:23">
      <c r="A5" t="s">
        <v>3</v>
      </c>
      <c r="B5" t="s">
        <v>4</v>
      </c>
      <c r="C5" t="s">
        <v>5</v>
      </c>
      <c r="D5" t="s">
        <v>6</v>
      </c>
      <c r="E5" t="s">
        <v>7</v>
      </c>
      <c r="F5" s="1"/>
      <c r="G5" s="1"/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11</v>
      </c>
      <c r="N5" s="1" t="s">
        <v>12</v>
      </c>
      <c r="O5" s="1" t="s">
        <v>0</v>
      </c>
      <c r="P5" s="1" t="s">
        <v>1</v>
      </c>
      <c r="Q5" s="1" t="s">
        <v>2</v>
      </c>
      <c r="R5" s="4" t="s">
        <v>49</v>
      </c>
      <c r="S5" s="1"/>
      <c r="T5" s="1"/>
      <c r="U5" s="1"/>
    </row>
    <row r="6" spans="1:23">
      <c r="A6">
        <v>1</v>
      </c>
      <c r="B6">
        <v>1</v>
      </c>
      <c r="C6">
        <v>0</v>
      </c>
      <c r="D6">
        <v>0</v>
      </c>
      <c r="E6">
        <v>0</v>
      </c>
      <c r="F6" s="3">
        <v>2006</v>
      </c>
      <c r="G6" s="3">
        <v>1</v>
      </c>
      <c r="H6" s="1">
        <v>39</v>
      </c>
      <c r="I6" s="4">
        <v>31</v>
      </c>
      <c r="J6" s="1">
        <f t="shared" ref="J6:J67" si="0">H6-I6</f>
        <v>8</v>
      </c>
      <c r="K6" s="1">
        <v>11608</v>
      </c>
      <c r="L6" s="1">
        <v>2745</v>
      </c>
      <c r="M6" s="1">
        <v>11161</v>
      </c>
      <c r="N6" s="1">
        <v>3828</v>
      </c>
      <c r="O6" s="1">
        <f t="shared" ref="O6:O67" si="1">K6+L6</f>
        <v>14353</v>
      </c>
      <c r="P6" s="1">
        <f t="shared" ref="P6:P48" si="2">M6+N6</f>
        <v>14989</v>
      </c>
      <c r="Q6" s="1">
        <v>159976</v>
      </c>
      <c r="R6" s="1">
        <f>P6/I6</f>
        <v>483.51612903225805</v>
      </c>
      <c r="S6" s="1"/>
      <c r="T6" s="3"/>
      <c r="U6" s="3"/>
    </row>
    <row r="7" spans="1:23">
      <c r="A7">
        <v>2</v>
      </c>
      <c r="B7">
        <v>0</v>
      </c>
      <c r="C7">
        <v>1</v>
      </c>
      <c r="D7">
        <v>0</v>
      </c>
      <c r="E7">
        <v>0</v>
      </c>
      <c r="F7" s="3"/>
      <c r="G7" s="3">
        <v>2</v>
      </c>
      <c r="H7" s="1">
        <v>39</v>
      </c>
      <c r="I7" s="1">
        <v>32</v>
      </c>
      <c r="J7" s="1">
        <f t="shared" si="0"/>
        <v>7</v>
      </c>
      <c r="K7" s="1">
        <v>11470</v>
      </c>
      <c r="L7" s="1">
        <v>2500</v>
      </c>
      <c r="M7" s="1">
        <v>8668</v>
      </c>
      <c r="N7" s="1">
        <v>3882</v>
      </c>
      <c r="O7" s="1">
        <f t="shared" si="1"/>
        <v>13970</v>
      </c>
      <c r="P7" s="1">
        <f t="shared" si="2"/>
        <v>12550</v>
      </c>
      <c r="Q7" s="1">
        <v>161396</v>
      </c>
      <c r="R7" s="1">
        <f t="shared" ref="R7:R48" si="3">P7/I7</f>
        <v>392.1875</v>
      </c>
      <c r="S7" s="1"/>
      <c r="T7" s="3"/>
      <c r="U7" s="3"/>
    </row>
    <row r="8" spans="1:23">
      <c r="A8">
        <v>3</v>
      </c>
      <c r="B8">
        <v>0</v>
      </c>
      <c r="C8">
        <v>0</v>
      </c>
      <c r="D8">
        <v>1</v>
      </c>
      <c r="E8">
        <v>0</v>
      </c>
      <c r="F8" s="3"/>
      <c r="G8" s="3">
        <v>3</v>
      </c>
      <c r="H8" s="1">
        <v>39</v>
      </c>
      <c r="I8" s="1">
        <v>34</v>
      </c>
      <c r="J8" s="1">
        <f t="shared" si="0"/>
        <v>5</v>
      </c>
      <c r="K8" s="1">
        <v>13005</v>
      </c>
      <c r="L8" s="1">
        <v>2300</v>
      </c>
      <c r="M8" s="1">
        <v>17628</v>
      </c>
      <c r="N8" s="1">
        <v>4381</v>
      </c>
      <c r="O8" s="1">
        <f t="shared" si="1"/>
        <v>15305</v>
      </c>
      <c r="P8" s="1">
        <f t="shared" si="2"/>
        <v>22009</v>
      </c>
      <c r="Q8" s="1">
        <v>154692</v>
      </c>
      <c r="R8" s="1">
        <f t="shared" si="3"/>
        <v>647.32352941176475</v>
      </c>
      <c r="S8" s="1"/>
      <c r="T8" s="3"/>
      <c r="U8" s="3"/>
    </row>
    <row r="9" spans="1:23">
      <c r="A9">
        <v>4</v>
      </c>
      <c r="B9">
        <v>0</v>
      </c>
      <c r="C9">
        <v>0</v>
      </c>
      <c r="D9">
        <v>0</v>
      </c>
      <c r="E9">
        <v>1</v>
      </c>
      <c r="F9" s="3"/>
      <c r="G9" s="3">
        <v>4</v>
      </c>
      <c r="H9" s="1">
        <v>39</v>
      </c>
      <c r="I9" s="1">
        <v>34</v>
      </c>
      <c r="J9" s="1">
        <f t="shared" si="0"/>
        <v>5</v>
      </c>
      <c r="K9" s="1">
        <v>12996</v>
      </c>
      <c r="L9" s="1">
        <v>2554</v>
      </c>
      <c r="M9" s="1">
        <v>16769</v>
      </c>
      <c r="N9" s="1">
        <v>3211</v>
      </c>
      <c r="O9" s="1">
        <f t="shared" si="1"/>
        <v>15550</v>
      </c>
      <c r="P9" s="1">
        <f t="shared" si="2"/>
        <v>19980</v>
      </c>
      <c r="Q9" s="1">
        <v>150263</v>
      </c>
      <c r="R9" s="1">
        <f t="shared" si="3"/>
        <v>587.64705882352939</v>
      </c>
      <c r="S9" s="1"/>
      <c r="T9" s="3"/>
      <c r="U9" s="3"/>
    </row>
    <row r="10" spans="1:23">
      <c r="A10">
        <v>5</v>
      </c>
      <c r="B10">
        <v>1</v>
      </c>
      <c r="C10">
        <v>0</v>
      </c>
      <c r="D10">
        <v>0</v>
      </c>
      <c r="E10">
        <v>0</v>
      </c>
      <c r="F10" s="3">
        <v>2007</v>
      </c>
      <c r="G10" s="3">
        <v>1</v>
      </c>
      <c r="H10" s="1">
        <v>39</v>
      </c>
      <c r="I10" s="4">
        <v>34</v>
      </c>
      <c r="J10" s="1">
        <f t="shared" si="0"/>
        <v>5</v>
      </c>
      <c r="K10" s="1">
        <v>12257</v>
      </c>
      <c r="L10" s="1">
        <v>2968</v>
      </c>
      <c r="M10" s="1">
        <v>14457</v>
      </c>
      <c r="N10" s="1">
        <v>2519</v>
      </c>
      <c r="O10" s="1">
        <f t="shared" si="1"/>
        <v>15225</v>
      </c>
      <c r="P10" s="1">
        <f t="shared" si="2"/>
        <v>16976</v>
      </c>
      <c r="Q10" s="1">
        <v>148512</v>
      </c>
      <c r="R10" s="1">
        <f t="shared" si="3"/>
        <v>499.29411764705884</v>
      </c>
      <c r="S10" s="1"/>
      <c r="T10" s="3"/>
      <c r="U10" s="3"/>
    </row>
    <row r="11" spans="1:23">
      <c r="A11">
        <v>6</v>
      </c>
      <c r="B11">
        <v>0</v>
      </c>
      <c r="C11">
        <v>1</v>
      </c>
      <c r="D11">
        <v>0</v>
      </c>
      <c r="E11">
        <v>0</v>
      </c>
      <c r="F11" s="3"/>
      <c r="G11" s="3">
        <v>2</v>
      </c>
      <c r="H11" s="1">
        <v>39</v>
      </c>
      <c r="I11" s="4">
        <v>31</v>
      </c>
      <c r="J11" s="1">
        <f t="shared" si="0"/>
        <v>8</v>
      </c>
      <c r="K11" s="1">
        <v>12656</v>
      </c>
      <c r="L11" s="1">
        <v>2809</v>
      </c>
      <c r="M11" s="1">
        <v>13005</v>
      </c>
      <c r="N11" s="1">
        <v>2260</v>
      </c>
      <c r="O11" s="1">
        <f t="shared" si="1"/>
        <v>15465</v>
      </c>
      <c r="P11" s="1">
        <f t="shared" si="2"/>
        <v>15265</v>
      </c>
      <c r="Q11" s="1">
        <v>148712</v>
      </c>
      <c r="R11" s="1">
        <f t="shared" si="3"/>
        <v>492.41935483870969</v>
      </c>
      <c r="S11" s="1"/>
      <c r="T11" s="3"/>
      <c r="U11" s="3"/>
    </row>
    <row r="12" spans="1:23">
      <c r="A12">
        <v>7</v>
      </c>
      <c r="B12">
        <v>0</v>
      </c>
      <c r="C12">
        <v>0</v>
      </c>
      <c r="D12">
        <v>1</v>
      </c>
      <c r="E12">
        <v>0</v>
      </c>
      <c r="F12" s="3"/>
      <c r="G12" s="3">
        <v>3</v>
      </c>
      <c r="H12" s="4">
        <v>39</v>
      </c>
      <c r="I12" s="4">
        <v>31</v>
      </c>
      <c r="J12" s="1">
        <f t="shared" si="0"/>
        <v>8</v>
      </c>
      <c r="K12" s="1">
        <v>12816</v>
      </c>
      <c r="L12" s="1">
        <v>2790</v>
      </c>
      <c r="M12" s="1">
        <v>14220</v>
      </c>
      <c r="N12" s="1">
        <v>2561</v>
      </c>
      <c r="O12" s="1">
        <f t="shared" si="1"/>
        <v>15606</v>
      </c>
      <c r="P12" s="1">
        <f t="shared" si="2"/>
        <v>16781</v>
      </c>
      <c r="Q12" s="1">
        <v>147537</v>
      </c>
      <c r="R12" s="1">
        <f t="shared" si="3"/>
        <v>541.32258064516134</v>
      </c>
      <c r="S12" s="1"/>
      <c r="T12" s="3"/>
      <c r="U12" s="3"/>
    </row>
    <row r="13" spans="1:23">
      <c r="A13">
        <v>8</v>
      </c>
      <c r="B13">
        <v>0</v>
      </c>
      <c r="C13">
        <v>0</v>
      </c>
      <c r="D13">
        <v>0</v>
      </c>
      <c r="E13">
        <v>1</v>
      </c>
      <c r="F13" s="5"/>
      <c r="G13" s="5">
        <v>4</v>
      </c>
      <c r="H13" s="4">
        <v>49</v>
      </c>
      <c r="I13" s="4">
        <v>30</v>
      </c>
      <c r="J13">
        <f t="shared" si="0"/>
        <v>19</v>
      </c>
      <c r="K13">
        <v>14914</v>
      </c>
      <c r="L13">
        <v>3451</v>
      </c>
      <c r="M13">
        <v>9867</v>
      </c>
      <c r="N13">
        <v>2788</v>
      </c>
      <c r="O13">
        <f t="shared" si="1"/>
        <v>18365</v>
      </c>
      <c r="P13">
        <f t="shared" si="2"/>
        <v>12655</v>
      </c>
      <c r="Q13">
        <v>153247</v>
      </c>
      <c r="R13" s="1">
        <f t="shared" si="3"/>
        <v>421.83333333333331</v>
      </c>
      <c r="T13" s="5"/>
      <c r="U13" s="5"/>
    </row>
    <row r="14" spans="1:23">
      <c r="A14">
        <v>9</v>
      </c>
      <c r="B14">
        <v>1</v>
      </c>
      <c r="C14">
        <v>0</v>
      </c>
      <c r="D14">
        <v>0</v>
      </c>
      <c r="E14">
        <v>0</v>
      </c>
      <c r="F14" s="5">
        <v>2008</v>
      </c>
      <c r="G14" s="5">
        <v>1</v>
      </c>
      <c r="H14" s="4">
        <v>49</v>
      </c>
      <c r="I14" s="4">
        <v>30</v>
      </c>
      <c r="J14">
        <f t="shared" si="0"/>
        <v>19</v>
      </c>
      <c r="K14">
        <v>14441</v>
      </c>
      <c r="L14">
        <v>3439</v>
      </c>
      <c r="M14">
        <v>10581</v>
      </c>
      <c r="N14">
        <v>1854</v>
      </c>
      <c r="O14">
        <f t="shared" si="1"/>
        <v>17880</v>
      </c>
      <c r="P14">
        <f t="shared" si="2"/>
        <v>12435</v>
      </c>
      <c r="Q14">
        <v>158692</v>
      </c>
      <c r="R14" s="1">
        <f t="shared" si="3"/>
        <v>414.5</v>
      </c>
      <c r="T14" s="5"/>
      <c r="U14" s="5"/>
    </row>
    <row r="15" spans="1:23">
      <c r="A15">
        <v>10</v>
      </c>
      <c r="B15">
        <v>0</v>
      </c>
      <c r="C15">
        <v>1</v>
      </c>
      <c r="D15">
        <v>0</v>
      </c>
      <c r="E15">
        <v>0</v>
      </c>
      <c r="F15" s="5"/>
      <c r="G15" s="5">
        <v>2</v>
      </c>
      <c r="H15" s="4">
        <v>49</v>
      </c>
      <c r="I15" s="4">
        <v>29</v>
      </c>
      <c r="J15">
        <f t="shared" si="0"/>
        <v>20</v>
      </c>
      <c r="K15">
        <v>11991</v>
      </c>
      <c r="L15">
        <v>2472</v>
      </c>
      <c r="M15">
        <v>8473</v>
      </c>
      <c r="N15">
        <v>1680</v>
      </c>
      <c r="O15">
        <f t="shared" si="1"/>
        <v>14463</v>
      </c>
      <c r="P15">
        <f t="shared" si="2"/>
        <v>10153</v>
      </c>
      <c r="Q15">
        <v>163002</v>
      </c>
      <c r="R15" s="1">
        <f t="shared" si="3"/>
        <v>350.10344827586209</v>
      </c>
      <c r="T15" s="5"/>
      <c r="U15" s="5"/>
    </row>
    <row r="16" spans="1:23">
      <c r="A16">
        <v>11</v>
      </c>
      <c r="B16">
        <v>0</v>
      </c>
      <c r="C16">
        <v>0</v>
      </c>
      <c r="D16">
        <v>1</v>
      </c>
      <c r="E16">
        <v>0</v>
      </c>
      <c r="F16" s="5"/>
      <c r="G16" s="5">
        <v>3</v>
      </c>
      <c r="H16" s="4">
        <v>49</v>
      </c>
      <c r="I16" s="4">
        <v>30</v>
      </c>
      <c r="J16">
        <f t="shared" si="0"/>
        <v>19</v>
      </c>
      <c r="K16">
        <v>14837</v>
      </c>
      <c r="L16">
        <v>3549</v>
      </c>
      <c r="M16">
        <v>13807</v>
      </c>
      <c r="N16">
        <v>2718</v>
      </c>
      <c r="O16">
        <f t="shared" si="1"/>
        <v>18386</v>
      </c>
      <c r="P16">
        <f t="shared" si="2"/>
        <v>16525</v>
      </c>
      <c r="Q16">
        <v>164863</v>
      </c>
      <c r="R16" s="1">
        <f t="shared" si="3"/>
        <v>550.83333333333337</v>
      </c>
      <c r="T16" s="5"/>
      <c r="U16" s="5"/>
    </row>
    <row r="17" spans="1:21">
      <c r="A17">
        <v>12</v>
      </c>
      <c r="B17">
        <v>0</v>
      </c>
      <c r="C17">
        <v>0</v>
      </c>
      <c r="D17">
        <v>0</v>
      </c>
      <c r="E17">
        <v>1</v>
      </c>
      <c r="F17" s="5"/>
      <c r="G17" s="5">
        <v>4</v>
      </c>
      <c r="H17" s="4">
        <v>49</v>
      </c>
      <c r="I17" s="4">
        <v>30</v>
      </c>
      <c r="J17">
        <f t="shared" si="0"/>
        <v>19</v>
      </c>
      <c r="K17">
        <v>13060</v>
      </c>
      <c r="L17">
        <v>3697</v>
      </c>
      <c r="M17">
        <v>10085</v>
      </c>
      <c r="N17">
        <v>2321</v>
      </c>
      <c r="O17">
        <f t="shared" si="1"/>
        <v>16757</v>
      </c>
      <c r="P17">
        <f t="shared" si="2"/>
        <v>12406</v>
      </c>
      <c r="Q17">
        <v>169214</v>
      </c>
      <c r="R17" s="1">
        <f t="shared" si="3"/>
        <v>413.53333333333336</v>
      </c>
      <c r="T17" s="5"/>
      <c r="U17" s="5"/>
    </row>
    <row r="18" spans="1:21">
      <c r="A18">
        <v>13</v>
      </c>
      <c r="B18">
        <v>1</v>
      </c>
      <c r="C18">
        <v>0</v>
      </c>
      <c r="D18">
        <v>0</v>
      </c>
      <c r="E18">
        <v>0</v>
      </c>
      <c r="F18" s="5">
        <v>2009</v>
      </c>
      <c r="G18" s="5">
        <v>1</v>
      </c>
      <c r="H18" s="4">
        <v>49</v>
      </c>
      <c r="I18" s="4">
        <v>31</v>
      </c>
      <c r="J18">
        <f t="shared" si="0"/>
        <v>18</v>
      </c>
      <c r="K18">
        <v>12107</v>
      </c>
      <c r="L18">
        <v>3046</v>
      </c>
      <c r="M18">
        <v>8651</v>
      </c>
      <c r="N18">
        <v>2262</v>
      </c>
      <c r="O18">
        <f t="shared" si="1"/>
        <v>15153</v>
      </c>
      <c r="P18">
        <f t="shared" si="2"/>
        <v>10913</v>
      </c>
      <c r="Q18">
        <v>173454</v>
      </c>
      <c r="R18" s="1">
        <f t="shared" si="3"/>
        <v>352.03225806451616</v>
      </c>
      <c r="T18" s="5"/>
      <c r="U18" s="5"/>
    </row>
    <row r="19" spans="1:21">
      <c r="A19">
        <v>14</v>
      </c>
      <c r="B19">
        <v>0</v>
      </c>
      <c r="C19">
        <v>1</v>
      </c>
      <c r="D19">
        <v>0</v>
      </c>
      <c r="E19">
        <v>0</v>
      </c>
      <c r="F19" s="5"/>
      <c r="G19" s="5">
        <v>2</v>
      </c>
      <c r="H19" s="4">
        <v>49</v>
      </c>
      <c r="I19" s="4">
        <v>30</v>
      </c>
      <c r="J19">
        <f t="shared" si="0"/>
        <v>19</v>
      </c>
      <c r="K19">
        <v>11068</v>
      </c>
      <c r="L19">
        <v>3166</v>
      </c>
      <c r="M19">
        <v>9132</v>
      </c>
      <c r="N19">
        <v>2710</v>
      </c>
      <c r="O19">
        <f t="shared" si="1"/>
        <v>14234</v>
      </c>
      <c r="P19">
        <f t="shared" si="2"/>
        <v>11842</v>
      </c>
      <c r="Q19">
        <v>175846</v>
      </c>
      <c r="R19" s="1">
        <f t="shared" si="3"/>
        <v>394.73333333333335</v>
      </c>
      <c r="T19" s="5"/>
      <c r="U19" s="5"/>
    </row>
    <row r="20" spans="1:21">
      <c r="A20">
        <v>15</v>
      </c>
      <c r="B20">
        <v>0</v>
      </c>
      <c r="C20">
        <v>0</v>
      </c>
      <c r="D20">
        <v>1</v>
      </c>
      <c r="E20">
        <v>0</v>
      </c>
      <c r="F20" s="5"/>
      <c r="G20" s="5">
        <v>3</v>
      </c>
      <c r="H20" s="4">
        <v>49</v>
      </c>
      <c r="I20" s="4">
        <v>29</v>
      </c>
      <c r="J20">
        <f t="shared" si="0"/>
        <v>20</v>
      </c>
      <c r="K20">
        <v>14390</v>
      </c>
      <c r="L20">
        <v>4708</v>
      </c>
      <c r="M20">
        <v>10501</v>
      </c>
      <c r="N20">
        <v>2858</v>
      </c>
      <c r="O20">
        <f t="shared" si="1"/>
        <v>19098</v>
      </c>
      <c r="P20">
        <f t="shared" si="2"/>
        <v>13359</v>
      </c>
      <c r="Q20">
        <v>181585</v>
      </c>
      <c r="R20" s="1">
        <f t="shared" si="3"/>
        <v>460.65517241379308</v>
      </c>
      <c r="T20" s="5"/>
      <c r="U20" s="5"/>
    </row>
    <row r="21" spans="1:21">
      <c r="A21">
        <v>16</v>
      </c>
      <c r="B21">
        <v>0</v>
      </c>
      <c r="C21">
        <v>0</v>
      </c>
      <c r="D21">
        <v>0</v>
      </c>
      <c r="E21">
        <v>1</v>
      </c>
      <c r="F21" s="5"/>
      <c r="G21" s="5">
        <v>4</v>
      </c>
      <c r="H21" s="4">
        <v>49</v>
      </c>
      <c r="I21" s="4">
        <v>32</v>
      </c>
      <c r="J21">
        <f t="shared" si="0"/>
        <v>17</v>
      </c>
      <c r="K21">
        <v>13753</v>
      </c>
      <c r="L21">
        <v>4556</v>
      </c>
      <c r="M21">
        <v>9937</v>
      </c>
      <c r="N21">
        <v>2907</v>
      </c>
      <c r="O21">
        <f t="shared" si="1"/>
        <v>18309</v>
      </c>
      <c r="P21">
        <f t="shared" si="2"/>
        <v>12844</v>
      </c>
      <c r="Q21">
        <v>187050</v>
      </c>
      <c r="R21" s="1">
        <f t="shared" si="3"/>
        <v>401.375</v>
      </c>
      <c r="T21" s="5"/>
      <c r="U21" s="5"/>
    </row>
    <row r="22" spans="1:21">
      <c r="A22">
        <v>17</v>
      </c>
      <c r="B22">
        <v>1</v>
      </c>
      <c r="C22">
        <v>0</v>
      </c>
      <c r="D22">
        <v>0</v>
      </c>
      <c r="E22">
        <v>0</v>
      </c>
      <c r="F22" s="5">
        <v>2010</v>
      </c>
      <c r="G22" s="5">
        <v>1</v>
      </c>
      <c r="H22" s="4">
        <v>49</v>
      </c>
      <c r="I22">
        <v>32</v>
      </c>
      <c r="J22">
        <f t="shared" si="0"/>
        <v>17</v>
      </c>
      <c r="K22">
        <v>12249</v>
      </c>
      <c r="L22">
        <v>4503</v>
      </c>
      <c r="M22">
        <v>8571</v>
      </c>
      <c r="N22">
        <v>2657</v>
      </c>
      <c r="O22">
        <f t="shared" si="1"/>
        <v>16752</v>
      </c>
      <c r="P22">
        <f t="shared" si="2"/>
        <v>11228</v>
      </c>
      <c r="Q22">
        <v>192574</v>
      </c>
      <c r="R22" s="1">
        <f t="shared" si="3"/>
        <v>350.875</v>
      </c>
      <c r="T22" s="5"/>
      <c r="U22" s="5"/>
    </row>
    <row r="23" spans="1:21">
      <c r="A23">
        <v>18</v>
      </c>
      <c r="B23">
        <v>0</v>
      </c>
      <c r="C23">
        <v>1</v>
      </c>
      <c r="D23">
        <v>0</v>
      </c>
      <c r="E23">
        <v>0</v>
      </c>
      <c r="F23" s="5"/>
      <c r="G23" s="5">
        <v>2</v>
      </c>
      <c r="H23" s="4">
        <v>49</v>
      </c>
      <c r="I23">
        <v>32</v>
      </c>
      <c r="J23">
        <f t="shared" si="0"/>
        <v>17</v>
      </c>
      <c r="K23">
        <v>11923</v>
      </c>
      <c r="L23">
        <v>3671</v>
      </c>
      <c r="M23">
        <v>9904</v>
      </c>
      <c r="N23">
        <v>4264</v>
      </c>
      <c r="O23">
        <f t="shared" si="1"/>
        <v>15594</v>
      </c>
      <c r="P23">
        <f t="shared" si="2"/>
        <v>14168</v>
      </c>
      <c r="Q23">
        <v>194000</v>
      </c>
      <c r="R23" s="1">
        <f t="shared" si="3"/>
        <v>442.75</v>
      </c>
      <c r="T23" s="5"/>
      <c r="U23" s="5"/>
    </row>
    <row r="24" spans="1:21">
      <c r="A24">
        <v>19</v>
      </c>
      <c r="B24">
        <v>0</v>
      </c>
      <c r="C24">
        <v>0</v>
      </c>
      <c r="D24">
        <v>1</v>
      </c>
      <c r="E24">
        <v>0</v>
      </c>
      <c r="F24" s="5"/>
      <c r="G24" s="5">
        <v>3</v>
      </c>
      <c r="H24" s="4">
        <v>49</v>
      </c>
      <c r="I24">
        <v>31</v>
      </c>
      <c r="J24">
        <f t="shared" si="0"/>
        <v>18</v>
      </c>
      <c r="K24">
        <v>14847</v>
      </c>
      <c r="L24">
        <v>4804</v>
      </c>
      <c r="M24">
        <v>13244</v>
      </c>
      <c r="N24">
        <v>5716</v>
      </c>
      <c r="O24">
        <f t="shared" si="1"/>
        <v>19651</v>
      </c>
      <c r="P24">
        <f t="shared" si="2"/>
        <v>18960</v>
      </c>
      <c r="Q24">
        <v>194691</v>
      </c>
      <c r="R24" s="1">
        <f t="shared" si="3"/>
        <v>611.61290322580646</v>
      </c>
      <c r="T24" s="5"/>
      <c r="U24" s="5"/>
    </row>
    <row r="25" spans="1:21">
      <c r="A25">
        <v>20</v>
      </c>
      <c r="B25">
        <v>0</v>
      </c>
      <c r="C25">
        <v>0</v>
      </c>
      <c r="D25">
        <v>0</v>
      </c>
      <c r="E25">
        <v>1</v>
      </c>
      <c r="F25" s="5"/>
      <c r="G25" s="5">
        <v>4</v>
      </c>
      <c r="H25" s="4">
        <v>49</v>
      </c>
      <c r="I25">
        <v>31</v>
      </c>
      <c r="J25">
        <f t="shared" si="0"/>
        <v>18</v>
      </c>
      <c r="K25">
        <v>15219</v>
      </c>
      <c r="L25">
        <v>5171</v>
      </c>
      <c r="M25">
        <v>13479</v>
      </c>
      <c r="N25">
        <v>3518</v>
      </c>
      <c r="O25">
        <f t="shared" si="1"/>
        <v>20390</v>
      </c>
      <c r="P25">
        <f t="shared" si="2"/>
        <v>16997</v>
      </c>
      <c r="Q25">
        <v>198084</v>
      </c>
      <c r="R25" s="1">
        <f t="shared" si="3"/>
        <v>548.29032258064512</v>
      </c>
      <c r="T25" s="5"/>
      <c r="U25" s="5"/>
    </row>
    <row r="26" spans="1:21">
      <c r="A26">
        <v>21</v>
      </c>
      <c r="B26">
        <v>1</v>
      </c>
      <c r="C26">
        <v>0</v>
      </c>
      <c r="D26">
        <v>0</v>
      </c>
      <c r="E26">
        <v>0</v>
      </c>
      <c r="F26" s="5">
        <v>2011</v>
      </c>
      <c r="G26" s="5">
        <v>1</v>
      </c>
      <c r="H26" s="4">
        <v>49</v>
      </c>
      <c r="I26">
        <v>37</v>
      </c>
      <c r="J26">
        <f t="shared" si="0"/>
        <v>12</v>
      </c>
      <c r="K26">
        <v>13566</v>
      </c>
      <c r="L26">
        <v>4391</v>
      </c>
      <c r="M26">
        <v>13834</v>
      </c>
      <c r="N26">
        <v>4180</v>
      </c>
      <c r="O26">
        <f t="shared" si="1"/>
        <v>17957</v>
      </c>
      <c r="P26">
        <f t="shared" si="2"/>
        <v>18014</v>
      </c>
      <c r="Q26">
        <v>198027</v>
      </c>
      <c r="R26" s="1">
        <f t="shared" si="3"/>
        <v>486.86486486486484</v>
      </c>
      <c r="T26" s="5"/>
      <c r="U26" s="5"/>
    </row>
    <row r="27" spans="1:21">
      <c r="A27">
        <v>22</v>
      </c>
      <c r="B27">
        <v>0</v>
      </c>
      <c r="C27">
        <v>1</v>
      </c>
      <c r="D27">
        <v>0</v>
      </c>
      <c r="E27">
        <v>0</v>
      </c>
      <c r="F27" s="5"/>
      <c r="G27" s="5">
        <v>2</v>
      </c>
      <c r="H27" s="4">
        <v>49</v>
      </c>
      <c r="I27">
        <v>36</v>
      </c>
      <c r="J27">
        <f t="shared" si="0"/>
        <v>13</v>
      </c>
      <c r="K27">
        <v>14077</v>
      </c>
      <c r="L27">
        <v>3313</v>
      </c>
      <c r="M27">
        <v>9380</v>
      </c>
      <c r="N27">
        <v>2237</v>
      </c>
      <c r="O27">
        <f t="shared" si="1"/>
        <v>17390</v>
      </c>
      <c r="P27">
        <f t="shared" si="2"/>
        <v>11617</v>
      </c>
      <c r="Q27">
        <v>198757</v>
      </c>
      <c r="R27" s="1">
        <f t="shared" si="3"/>
        <v>322.69444444444446</v>
      </c>
      <c r="T27" s="5"/>
      <c r="U27" s="5"/>
    </row>
    <row r="28" spans="1:21">
      <c r="A28">
        <v>23</v>
      </c>
      <c r="B28">
        <v>0</v>
      </c>
      <c r="C28">
        <v>0</v>
      </c>
      <c r="D28">
        <v>1</v>
      </c>
      <c r="E28">
        <v>0</v>
      </c>
      <c r="F28" s="5"/>
      <c r="G28" s="5">
        <v>3</v>
      </c>
      <c r="H28" s="4">
        <v>49</v>
      </c>
      <c r="I28">
        <v>33</v>
      </c>
      <c r="J28">
        <f t="shared" si="0"/>
        <v>16</v>
      </c>
      <c r="K28">
        <v>16437</v>
      </c>
      <c r="L28">
        <v>5436</v>
      </c>
      <c r="M28">
        <v>15820</v>
      </c>
      <c r="N28">
        <v>4176</v>
      </c>
      <c r="O28">
        <f t="shared" si="1"/>
        <v>21873</v>
      </c>
      <c r="P28">
        <f t="shared" si="2"/>
        <v>19996</v>
      </c>
      <c r="Q28">
        <v>200634</v>
      </c>
      <c r="R28" s="1">
        <f t="shared" si="3"/>
        <v>605.93939393939399</v>
      </c>
      <c r="T28" s="5"/>
      <c r="U28" s="5"/>
    </row>
    <row r="29" spans="1:21">
      <c r="A29">
        <v>24</v>
      </c>
      <c r="B29">
        <v>0</v>
      </c>
      <c r="C29">
        <v>0</v>
      </c>
      <c r="D29">
        <v>0</v>
      </c>
      <c r="E29">
        <v>1</v>
      </c>
      <c r="F29" s="5"/>
      <c r="G29" s="5">
        <v>4</v>
      </c>
      <c r="H29" s="4">
        <v>49</v>
      </c>
      <c r="I29">
        <v>32</v>
      </c>
      <c r="J29">
        <f t="shared" si="0"/>
        <v>17</v>
      </c>
      <c r="K29">
        <v>11642</v>
      </c>
      <c r="L29">
        <v>4033</v>
      </c>
      <c r="M29">
        <v>11073</v>
      </c>
      <c r="N29">
        <v>7022</v>
      </c>
      <c r="O29">
        <f t="shared" si="1"/>
        <v>15675</v>
      </c>
      <c r="P29">
        <f t="shared" si="2"/>
        <v>18095</v>
      </c>
      <c r="Q29">
        <v>198214</v>
      </c>
      <c r="R29" s="1">
        <f t="shared" si="3"/>
        <v>565.46875</v>
      </c>
      <c r="T29" s="5"/>
      <c r="U29" s="5"/>
    </row>
    <row r="30" spans="1:21">
      <c r="A30">
        <v>25</v>
      </c>
      <c r="B30">
        <v>1</v>
      </c>
      <c r="C30">
        <v>0</v>
      </c>
      <c r="D30">
        <v>0</v>
      </c>
      <c r="E30">
        <v>0</v>
      </c>
      <c r="F30" s="5">
        <v>2012</v>
      </c>
      <c r="G30" s="5">
        <v>1</v>
      </c>
      <c r="H30" s="4">
        <v>49</v>
      </c>
      <c r="I30" s="4">
        <v>32</v>
      </c>
      <c r="J30">
        <f t="shared" si="0"/>
        <v>17</v>
      </c>
      <c r="K30">
        <v>14710</v>
      </c>
      <c r="L30">
        <v>4426</v>
      </c>
      <c r="M30">
        <v>13725</v>
      </c>
      <c r="N30">
        <v>4196</v>
      </c>
      <c r="O30">
        <f t="shared" si="1"/>
        <v>19136</v>
      </c>
      <c r="P30">
        <f t="shared" si="2"/>
        <v>17921</v>
      </c>
      <c r="Q30">
        <v>199229</v>
      </c>
      <c r="R30" s="1">
        <f t="shared" si="3"/>
        <v>560.03125</v>
      </c>
      <c r="T30" s="5"/>
      <c r="U30" s="5"/>
    </row>
    <row r="31" spans="1:21">
      <c r="A31">
        <v>26</v>
      </c>
      <c r="B31">
        <v>0</v>
      </c>
      <c r="C31">
        <v>1</v>
      </c>
      <c r="D31">
        <v>0</v>
      </c>
      <c r="E31">
        <v>0</v>
      </c>
      <c r="F31" s="5"/>
      <c r="G31" s="5">
        <v>2</v>
      </c>
      <c r="H31" s="4">
        <v>49</v>
      </c>
      <c r="I31" s="4">
        <v>33</v>
      </c>
      <c r="J31">
        <f t="shared" si="0"/>
        <v>16</v>
      </c>
      <c r="K31">
        <v>15662</v>
      </c>
      <c r="L31">
        <v>2887</v>
      </c>
      <c r="M31">
        <v>9295</v>
      </c>
      <c r="N31">
        <v>2615</v>
      </c>
      <c r="O31">
        <f t="shared" si="1"/>
        <v>18549</v>
      </c>
      <c r="P31">
        <f t="shared" si="2"/>
        <v>11910</v>
      </c>
      <c r="Q31">
        <v>205868</v>
      </c>
      <c r="R31" s="1">
        <f t="shared" si="3"/>
        <v>360.90909090909093</v>
      </c>
      <c r="T31" s="5"/>
      <c r="U31" s="5"/>
    </row>
    <row r="32" spans="1:21">
      <c r="A32">
        <v>27</v>
      </c>
      <c r="B32">
        <v>0</v>
      </c>
      <c r="C32">
        <v>0</v>
      </c>
      <c r="D32">
        <v>1</v>
      </c>
      <c r="E32">
        <v>0</v>
      </c>
      <c r="F32" s="5"/>
      <c r="G32" s="5">
        <v>3</v>
      </c>
      <c r="H32" s="4">
        <v>49</v>
      </c>
      <c r="I32" s="4">
        <v>33</v>
      </c>
      <c r="J32">
        <f t="shared" si="0"/>
        <v>16</v>
      </c>
      <c r="K32">
        <v>17222</v>
      </c>
      <c r="L32">
        <v>3148</v>
      </c>
      <c r="M32">
        <v>13514</v>
      </c>
      <c r="N32">
        <v>4024</v>
      </c>
      <c r="O32">
        <f t="shared" si="1"/>
        <v>20370</v>
      </c>
      <c r="P32">
        <f t="shared" si="2"/>
        <v>17538</v>
      </c>
      <c r="Q32">
        <v>208700</v>
      </c>
      <c r="R32" s="1">
        <f t="shared" si="3"/>
        <v>531.4545454545455</v>
      </c>
      <c r="T32" s="5"/>
      <c r="U32" s="5"/>
    </row>
    <row r="33" spans="1:21">
      <c r="A33">
        <v>28</v>
      </c>
      <c r="B33">
        <v>0</v>
      </c>
      <c r="C33">
        <v>0</v>
      </c>
      <c r="D33">
        <v>0</v>
      </c>
      <c r="E33">
        <v>1</v>
      </c>
      <c r="F33" s="5"/>
      <c r="G33" s="5">
        <v>4</v>
      </c>
      <c r="H33" s="4">
        <v>49</v>
      </c>
      <c r="I33" s="4">
        <v>32</v>
      </c>
      <c r="J33">
        <f t="shared" si="0"/>
        <v>17</v>
      </c>
      <c r="K33">
        <v>16527</v>
      </c>
      <c r="L33">
        <v>3636</v>
      </c>
      <c r="M33">
        <v>14550</v>
      </c>
      <c r="N33">
        <v>4212</v>
      </c>
      <c r="O33">
        <f t="shared" si="1"/>
        <v>20163</v>
      </c>
      <c r="P33">
        <f t="shared" si="2"/>
        <v>18762</v>
      </c>
      <c r="Q33">
        <v>210101</v>
      </c>
      <c r="R33" s="1">
        <f t="shared" si="3"/>
        <v>586.3125</v>
      </c>
      <c r="T33" s="5"/>
      <c r="U33" s="5"/>
    </row>
    <row r="34" spans="1:21">
      <c r="A34">
        <v>29</v>
      </c>
      <c r="B34">
        <v>1</v>
      </c>
      <c r="C34">
        <v>0</v>
      </c>
      <c r="D34">
        <v>0</v>
      </c>
      <c r="E34">
        <v>0</v>
      </c>
      <c r="F34" s="5">
        <v>2013</v>
      </c>
      <c r="G34" s="5">
        <v>1</v>
      </c>
      <c r="H34" s="4">
        <v>49</v>
      </c>
      <c r="I34" s="4">
        <v>29</v>
      </c>
      <c r="J34">
        <f t="shared" si="0"/>
        <v>20</v>
      </c>
      <c r="K34">
        <v>15338</v>
      </c>
      <c r="L34">
        <v>4093</v>
      </c>
      <c r="M34">
        <v>10523</v>
      </c>
      <c r="N34">
        <v>2941</v>
      </c>
      <c r="O34">
        <f t="shared" si="1"/>
        <v>19431</v>
      </c>
      <c r="P34">
        <f t="shared" si="2"/>
        <v>13464</v>
      </c>
      <c r="Q34">
        <v>216068</v>
      </c>
      <c r="R34" s="1">
        <f t="shared" si="3"/>
        <v>464.27586206896552</v>
      </c>
      <c r="T34" s="5"/>
      <c r="U34" s="5"/>
    </row>
    <row r="35" spans="1:21">
      <c r="A35">
        <v>30</v>
      </c>
      <c r="B35">
        <v>0</v>
      </c>
      <c r="C35">
        <v>1</v>
      </c>
      <c r="D35">
        <v>0</v>
      </c>
      <c r="E35">
        <v>0</v>
      </c>
      <c r="F35" s="5"/>
      <c r="G35" s="5">
        <v>2</v>
      </c>
      <c r="H35" s="4">
        <v>49</v>
      </c>
      <c r="I35" s="4">
        <v>33</v>
      </c>
      <c r="J35">
        <f t="shared" si="0"/>
        <v>16</v>
      </c>
      <c r="K35">
        <v>13793</v>
      </c>
      <c r="L35">
        <v>4502</v>
      </c>
      <c r="M35">
        <v>7968</v>
      </c>
      <c r="N35">
        <v>3328</v>
      </c>
      <c r="O35">
        <f t="shared" si="1"/>
        <v>18295</v>
      </c>
      <c r="P35">
        <f t="shared" si="2"/>
        <v>11296</v>
      </c>
      <c r="Q35">
        <v>223067</v>
      </c>
      <c r="R35" s="1">
        <f t="shared" si="3"/>
        <v>342.30303030303031</v>
      </c>
      <c r="T35" s="5"/>
      <c r="U35" s="5"/>
    </row>
    <row r="36" spans="1:21">
      <c r="A36">
        <v>31</v>
      </c>
      <c r="B36">
        <v>0</v>
      </c>
      <c r="C36">
        <v>0</v>
      </c>
      <c r="D36">
        <v>1</v>
      </c>
      <c r="E36">
        <v>0</v>
      </c>
      <c r="F36" s="5"/>
      <c r="G36" s="5">
        <v>3</v>
      </c>
      <c r="H36" s="4">
        <v>49</v>
      </c>
      <c r="I36" s="4">
        <v>25</v>
      </c>
      <c r="J36">
        <f t="shared" si="0"/>
        <v>24</v>
      </c>
      <c r="K36">
        <v>15801</v>
      </c>
      <c r="L36">
        <v>6054</v>
      </c>
      <c r="M36">
        <v>11842</v>
      </c>
      <c r="N36">
        <v>3904</v>
      </c>
      <c r="O36">
        <f t="shared" si="1"/>
        <v>21855</v>
      </c>
      <c r="P36">
        <f t="shared" si="2"/>
        <v>15746</v>
      </c>
      <c r="Q36">
        <v>229176</v>
      </c>
      <c r="R36" s="1">
        <f t="shared" si="3"/>
        <v>629.84</v>
      </c>
      <c r="T36" s="5"/>
      <c r="U36" s="5"/>
    </row>
    <row r="37" spans="1:21">
      <c r="A37">
        <v>32</v>
      </c>
      <c r="B37">
        <v>0</v>
      </c>
      <c r="C37">
        <v>0</v>
      </c>
      <c r="D37">
        <v>0</v>
      </c>
      <c r="E37">
        <v>1</v>
      </c>
      <c r="F37" s="5"/>
      <c r="G37" s="5">
        <v>4</v>
      </c>
      <c r="H37" s="4">
        <v>49</v>
      </c>
      <c r="I37" s="4">
        <v>34</v>
      </c>
      <c r="J37">
        <f t="shared" si="0"/>
        <v>15</v>
      </c>
      <c r="K37">
        <v>15589</v>
      </c>
      <c r="L37">
        <v>5466</v>
      </c>
      <c r="M37">
        <v>13171</v>
      </c>
      <c r="N37">
        <v>4601</v>
      </c>
      <c r="O37">
        <f t="shared" si="1"/>
        <v>21055</v>
      </c>
      <c r="P37">
        <f t="shared" si="2"/>
        <v>17772</v>
      </c>
      <c r="Q37">
        <v>232459</v>
      </c>
      <c r="R37" s="1">
        <f t="shared" si="3"/>
        <v>522.70588235294122</v>
      </c>
      <c r="T37" s="5"/>
      <c r="U37" s="5"/>
    </row>
    <row r="38" spans="1:21">
      <c r="A38">
        <v>33</v>
      </c>
      <c r="B38">
        <v>1</v>
      </c>
      <c r="C38">
        <v>0</v>
      </c>
      <c r="D38">
        <v>0</v>
      </c>
      <c r="E38">
        <v>0</v>
      </c>
      <c r="F38" s="5">
        <v>2014</v>
      </c>
      <c r="G38" s="5">
        <v>1</v>
      </c>
      <c r="H38" s="4">
        <v>49</v>
      </c>
      <c r="I38" s="4">
        <v>33</v>
      </c>
      <c r="J38">
        <f t="shared" si="0"/>
        <v>16</v>
      </c>
      <c r="K38">
        <v>16218</v>
      </c>
      <c r="L38">
        <v>5024</v>
      </c>
      <c r="M38">
        <v>12222</v>
      </c>
      <c r="N38">
        <v>4246</v>
      </c>
      <c r="O38">
        <f t="shared" si="1"/>
        <v>21242</v>
      </c>
      <c r="P38">
        <f t="shared" si="2"/>
        <v>16468</v>
      </c>
      <c r="Q38">
        <v>237413</v>
      </c>
      <c r="R38" s="1">
        <f t="shared" si="3"/>
        <v>499.030303030303</v>
      </c>
      <c r="T38" s="5"/>
      <c r="U38" s="5"/>
    </row>
    <row r="39" spans="1:21">
      <c r="A39">
        <v>34</v>
      </c>
      <c r="B39">
        <v>0</v>
      </c>
      <c r="C39">
        <v>1</v>
      </c>
      <c r="D39">
        <v>0</v>
      </c>
      <c r="E39">
        <v>0</v>
      </c>
      <c r="F39" s="5"/>
      <c r="G39" s="5">
        <v>2</v>
      </c>
      <c r="H39" s="4">
        <v>49</v>
      </c>
      <c r="I39" s="4">
        <v>31</v>
      </c>
      <c r="J39">
        <f t="shared" si="0"/>
        <v>18</v>
      </c>
      <c r="K39">
        <v>11913</v>
      </c>
      <c r="L39">
        <v>4506</v>
      </c>
      <c r="M39">
        <v>9811</v>
      </c>
      <c r="N39">
        <v>4276</v>
      </c>
      <c r="O39">
        <f t="shared" si="1"/>
        <v>16419</v>
      </c>
      <c r="P39">
        <f t="shared" si="2"/>
        <v>14087</v>
      </c>
      <c r="Q39">
        <v>239745</v>
      </c>
      <c r="R39" s="1">
        <f t="shared" si="3"/>
        <v>454.41935483870969</v>
      </c>
      <c r="T39" s="5"/>
      <c r="U39" s="5"/>
    </row>
    <row r="40" spans="1:21">
      <c r="A40">
        <v>35</v>
      </c>
      <c r="B40">
        <v>0</v>
      </c>
      <c r="C40">
        <v>0</v>
      </c>
      <c r="D40">
        <v>1</v>
      </c>
      <c r="E40">
        <v>0</v>
      </c>
      <c r="F40" s="5"/>
      <c r="G40" s="5">
        <v>3</v>
      </c>
      <c r="H40" s="4">
        <v>49</v>
      </c>
      <c r="I40" s="4">
        <v>31</v>
      </c>
      <c r="J40">
        <f t="shared" si="0"/>
        <v>18</v>
      </c>
      <c r="K40">
        <v>17200</v>
      </c>
      <c r="L40">
        <v>6081</v>
      </c>
      <c r="M40">
        <v>12474</v>
      </c>
      <c r="N40">
        <v>5790</v>
      </c>
      <c r="O40">
        <f t="shared" si="1"/>
        <v>23281</v>
      </c>
      <c r="P40">
        <f t="shared" si="2"/>
        <v>18264</v>
      </c>
      <c r="Q40">
        <v>244762</v>
      </c>
      <c r="R40" s="1">
        <f t="shared" si="3"/>
        <v>589.16129032258061</v>
      </c>
      <c r="T40" s="5"/>
      <c r="U40" s="5"/>
    </row>
    <row r="41" spans="1:21">
      <c r="A41">
        <v>36</v>
      </c>
      <c r="B41">
        <v>0</v>
      </c>
      <c r="C41">
        <v>0</v>
      </c>
      <c r="D41">
        <v>0</v>
      </c>
      <c r="E41">
        <v>1</v>
      </c>
      <c r="F41" s="5"/>
      <c r="G41" s="5">
        <v>4</v>
      </c>
      <c r="H41" s="4">
        <v>49</v>
      </c>
      <c r="I41" s="4">
        <v>31</v>
      </c>
      <c r="J41">
        <f t="shared" si="0"/>
        <v>18</v>
      </c>
      <c r="K41">
        <v>16979</v>
      </c>
      <c r="L41">
        <v>5380</v>
      </c>
      <c r="M41">
        <v>13251</v>
      </c>
      <c r="N41">
        <v>4169</v>
      </c>
      <c r="O41">
        <f t="shared" si="1"/>
        <v>22359</v>
      </c>
      <c r="P41">
        <f t="shared" si="2"/>
        <v>17420</v>
      </c>
      <c r="Q41">
        <v>249701</v>
      </c>
      <c r="R41" s="1">
        <f t="shared" si="3"/>
        <v>561.93548387096769</v>
      </c>
      <c r="T41" s="5"/>
      <c r="U41" s="5"/>
    </row>
    <row r="42" spans="1:21">
      <c r="A42">
        <v>37</v>
      </c>
      <c r="B42">
        <v>1</v>
      </c>
      <c r="C42">
        <v>0</v>
      </c>
      <c r="D42">
        <v>0</v>
      </c>
      <c r="E42">
        <v>0</v>
      </c>
      <c r="F42" s="5">
        <v>2015</v>
      </c>
      <c r="G42" s="5">
        <v>1</v>
      </c>
      <c r="H42" s="4">
        <v>49</v>
      </c>
      <c r="I42" s="4">
        <v>29</v>
      </c>
      <c r="J42">
        <f t="shared" si="0"/>
        <v>20</v>
      </c>
      <c r="K42">
        <v>13104</v>
      </c>
      <c r="L42">
        <v>3848</v>
      </c>
      <c r="M42">
        <v>8900</v>
      </c>
      <c r="N42">
        <v>2228</v>
      </c>
      <c r="O42">
        <f t="shared" si="1"/>
        <v>16952</v>
      </c>
      <c r="P42">
        <f t="shared" si="2"/>
        <v>11128</v>
      </c>
      <c r="Q42">
        <v>255525</v>
      </c>
      <c r="R42" s="1">
        <f t="shared" si="3"/>
        <v>383.72413793103448</v>
      </c>
      <c r="T42" s="5"/>
      <c r="U42" s="5"/>
    </row>
    <row r="43" spans="1:21">
      <c r="A43">
        <v>38</v>
      </c>
      <c r="B43">
        <v>0</v>
      </c>
      <c r="C43">
        <v>1</v>
      </c>
      <c r="D43">
        <v>0</v>
      </c>
      <c r="E43">
        <v>0</v>
      </c>
      <c r="F43" s="5"/>
      <c r="G43" s="5">
        <v>2</v>
      </c>
      <c r="H43" s="4">
        <v>49</v>
      </c>
      <c r="I43" s="4">
        <v>27</v>
      </c>
      <c r="J43">
        <f t="shared" si="0"/>
        <v>22</v>
      </c>
      <c r="K43">
        <v>11913</v>
      </c>
      <c r="L43">
        <v>4506</v>
      </c>
      <c r="M43">
        <v>9811</v>
      </c>
      <c r="N43">
        <v>4276</v>
      </c>
      <c r="O43">
        <f t="shared" si="1"/>
        <v>16419</v>
      </c>
      <c r="P43">
        <f t="shared" si="2"/>
        <v>14087</v>
      </c>
      <c r="Q43">
        <v>262148</v>
      </c>
      <c r="R43" s="1">
        <f t="shared" si="3"/>
        <v>521.74074074074076</v>
      </c>
      <c r="T43" s="5"/>
      <c r="U43" s="5"/>
    </row>
    <row r="44" spans="1:21">
      <c r="A44">
        <v>39</v>
      </c>
      <c r="B44">
        <v>0</v>
      </c>
      <c r="C44">
        <v>0</v>
      </c>
      <c r="D44">
        <v>1</v>
      </c>
      <c r="E44">
        <v>0</v>
      </c>
      <c r="F44" s="5"/>
      <c r="G44" s="5">
        <v>3</v>
      </c>
      <c r="H44" s="4">
        <v>49</v>
      </c>
      <c r="I44" s="4">
        <v>27</v>
      </c>
      <c r="J44">
        <f t="shared" si="0"/>
        <v>22</v>
      </c>
      <c r="K44">
        <v>18315</v>
      </c>
      <c r="L44">
        <v>5416</v>
      </c>
      <c r="M44">
        <v>15050</v>
      </c>
      <c r="N44">
        <v>4148</v>
      </c>
      <c r="O44">
        <f t="shared" si="1"/>
        <v>23731</v>
      </c>
      <c r="P44">
        <f t="shared" si="2"/>
        <v>19198</v>
      </c>
      <c r="Q44">
        <v>266681</v>
      </c>
      <c r="R44" s="1">
        <f t="shared" si="3"/>
        <v>711.03703703703707</v>
      </c>
      <c r="T44" s="5"/>
      <c r="U44" s="5"/>
    </row>
    <row r="45" spans="1:21">
      <c r="A45">
        <v>40</v>
      </c>
      <c r="B45">
        <v>0</v>
      </c>
      <c r="C45">
        <v>0</v>
      </c>
      <c r="D45">
        <v>0</v>
      </c>
      <c r="E45">
        <v>1</v>
      </c>
      <c r="F45" s="5"/>
      <c r="G45" s="5">
        <v>4</v>
      </c>
      <c r="H45" s="4">
        <v>49</v>
      </c>
      <c r="I45" s="4">
        <v>28</v>
      </c>
      <c r="J45">
        <f t="shared" si="0"/>
        <v>21</v>
      </c>
      <c r="K45">
        <v>16180</v>
      </c>
      <c r="L45">
        <v>5678</v>
      </c>
      <c r="M45">
        <v>13543</v>
      </c>
      <c r="N45">
        <v>4724</v>
      </c>
      <c r="O45">
        <f t="shared" si="1"/>
        <v>21858</v>
      </c>
      <c r="P45">
        <f t="shared" si="2"/>
        <v>18267</v>
      </c>
      <c r="Q45">
        <v>270272</v>
      </c>
      <c r="R45" s="1">
        <f t="shared" si="3"/>
        <v>652.39285714285711</v>
      </c>
      <c r="T45" s="5"/>
      <c r="U45" s="5"/>
    </row>
    <row r="46" spans="1:21">
      <c r="A46">
        <v>41</v>
      </c>
      <c r="B46">
        <v>1</v>
      </c>
      <c r="C46">
        <v>0</v>
      </c>
      <c r="D46">
        <v>0</v>
      </c>
      <c r="E46">
        <v>0</v>
      </c>
      <c r="F46" s="5">
        <v>2016</v>
      </c>
      <c r="G46" s="5">
        <v>1</v>
      </c>
      <c r="H46" s="4">
        <v>61</v>
      </c>
      <c r="I46" s="4">
        <v>25</v>
      </c>
      <c r="J46">
        <f t="shared" si="0"/>
        <v>36</v>
      </c>
      <c r="K46">
        <v>16734</v>
      </c>
      <c r="L46">
        <v>5948</v>
      </c>
      <c r="M46">
        <v>14183</v>
      </c>
      <c r="N46">
        <v>5800</v>
      </c>
      <c r="O46">
        <f t="shared" si="1"/>
        <v>22682</v>
      </c>
      <c r="P46">
        <f t="shared" si="2"/>
        <v>19983</v>
      </c>
      <c r="Q46">
        <v>272971</v>
      </c>
      <c r="R46" s="1">
        <f t="shared" si="3"/>
        <v>799.32</v>
      </c>
      <c r="T46" s="5"/>
      <c r="U46" s="5"/>
    </row>
    <row r="47" spans="1:21">
      <c r="A47">
        <v>42</v>
      </c>
      <c r="B47">
        <v>0</v>
      </c>
      <c r="C47">
        <v>1</v>
      </c>
      <c r="D47">
        <v>0</v>
      </c>
      <c r="E47">
        <v>0</v>
      </c>
      <c r="F47" s="5"/>
      <c r="G47" s="5">
        <v>2</v>
      </c>
      <c r="H47" s="4">
        <v>61</v>
      </c>
      <c r="I47" s="4">
        <v>25</v>
      </c>
      <c r="J47">
        <f t="shared" si="0"/>
        <v>36</v>
      </c>
      <c r="K47">
        <v>15142</v>
      </c>
      <c r="L47">
        <v>6095</v>
      </c>
      <c r="M47">
        <v>10834</v>
      </c>
      <c r="N47">
        <v>4679</v>
      </c>
      <c r="O47">
        <f t="shared" si="1"/>
        <v>21237</v>
      </c>
      <c r="P47">
        <f t="shared" si="2"/>
        <v>15513</v>
      </c>
      <c r="Q47">
        <v>278695</v>
      </c>
      <c r="R47" s="1">
        <f t="shared" si="3"/>
        <v>620.52</v>
      </c>
      <c r="T47" s="5"/>
      <c r="U47" s="5"/>
    </row>
    <row r="48" spans="1:21">
      <c r="A48">
        <v>43</v>
      </c>
      <c r="B48">
        <v>0</v>
      </c>
      <c r="C48">
        <v>0</v>
      </c>
      <c r="D48">
        <v>1</v>
      </c>
      <c r="E48">
        <v>0</v>
      </c>
      <c r="F48" s="5"/>
      <c r="G48" s="5">
        <v>3</v>
      </c>
      <c r="H48" s="4">
        <v>61</v>
      </c>
      <c r="I48" s="4">
        <v>23</v>
      </c>
      <c r="J48" s="6">
        <f t="shared" si="0"/>
        <v>38</v>
      </c>
      <c r="K48">
        <v>18487</v>
      </c>
      <c r="L48">
        <v>6472</v>
      </c>
      <c r="M48">
        <v>12916</v>
      </c>
      <c r="N48">
        <v>5075</v>
      </c>
      <c r="O48" s="6">
        <f t="shared" si="1"/>
        <v>24959</v>
      </c>
      <c r="P48" s="6">
        <f t="shared" si="2"/>
        <v>17991</v>
      </c>
      <c r="Q48">
        <v>285663</v>
      </c>
      <c r="R48" s="1">
        <f t="shared" si="3"/>
        <v>782.21739130434787</v>
      </c>
      <c r="T48" s="5"/>
      <c r="U48" s="5"/>
    </row>
    <row r="49" spans="1:21">
      <c r="A49">
        <v>44</v>
      </c>
      <c r="B49">
        <v>0</v>
      </c>
      <c r="C49">
        <v>0</v>
      </c>
      <c r="D49">
        <v>0</v>
      </c>
      <c r="E49">
        <v>1</v>
      </c>
      <c r="F49" s="5"/>
      <c r="G49" s="5">
        <v>4</v>
      </c>
      <c r="H49" s="4">
        <v>61</v>
      </c>
      <c r="I49" s="6">
        <f>I48*1.1</f>
        <v>25.3</v>
      </c>
      <c r="J49" s="6">
        <f t="shared" si="0"/>
        <v>35.700000000000003</v>
      </c>
      <c r="K49" s="6">
        <f>$B$88+$B$89*A49+$B$90*B49+$B$91*C49+$B$92*D49</f>
        <v>16813.333333333336</v>
      </c>
      <c r="L49" s="6">
        <f>$O$88+$O$89*A49+$O$90*B49+$O$91*C49+$O$92*D49</f>
        <v>5993.3866666666672</v>
      </c>
      <c r="M49" s="6">
        <f>$B$112+$B$113*A49+$B$114*B49+C49*$B$115+D49*$B$116</f>
        <v>12509.906666666668</v>
      </c>
      <c r="N49" s="6">
        <f>$N$112+$N$113*A49+$N$114*B49+C49*$N$115+D49*$N$116</f>
        <v>4996.3466666666664</v>
      </c>
      <c r="O49" s="6">
        <f t="shared" si="1"/>
        <v>22806.720000000001</v>
      </c>
      <c r="P49" s="6">
        <f>I49*$W$4</f>
        <v>18054.397821428571</v>
      </c>
      <c r="Q49" s="6">
        <f>Q48+O49-P49</f>
        <v>290415.32217857143</v>
      </c>
      <c r="T49" s="5"/>
      <c r="U49" s="5"/>
    </row>
    <row r="50" spans="1:21">
      <c r="A50">
        <v>45</v>
      </c>
      <c r="B50">
        <v>1</v>
      </c>
      <c r="C50">
        <v>0</v>
      </c>
      <c r="D50">
        <v>0</v>
      </c>
      <c r="E50">
        <v>0</v>
      </c>
      <c r="F50" s="5">
        <v>2017</v>
      </c>
      <c r="G50" s="5">
        <v>1</v>
      </c>
      <c r="H50" s="4">
        <v>61</v>
      </c>
      <c r="I50" s="6">
        <f t="shared" ref="I50:I58" si="4">I49*1.1</f>
        <v>27.830000000000002</v>
      </c>
      <c r="J50" s="6">
        <f t="shared" si="0"/>
        <v>33.17</v>
      </c>
      <c r="K50" s="6">
        <f t="shared" ref="K50:K67" si="5">$B$88+$B$89*A50+$B$90*B50+$B$91*C50+$B$92*D50</f>
        <v>16169.200000000003</v>
      </c>
      <c r="L50" s="6">
        <f t="shared" ref="L50:L67" si="6">$O$88+$O$89*A50+$O$90*B50+$O$91*C50+$O$92*D50</f>
        <v>5818.6581818181812</v>
      </c>
      <c r="M50" s="6">
        <f t="shared" ref="M50:M67" si="7">$B$112+$B$113*A50+$B$114*B50+C50*$B$115+D50*$B$116</f>
        <v>11459.716363636366</v>
      </c>
      <c r="N50" s="6">
        <f t="shared" ref="N50:N67" si="8">$N$112+$N$113*A50+$N$114*B50+C50*$N$115+D50*$N$116</f>
        <v>4481.7781818181802</v>
      </c>
      <c r="O50" s="6">
        <f t="shared" si="1"/>
        <v>21987.858181818185</v>
      </c>
      <c r="P50" s="6">
        <f t="shared" ref="P50:P67" si="9">I50*$W$4</f>
        <v>19859.837603571432</v>
      </c>
      <c r="Q50" s="6">
        <f t="shared" ref="Q50:Q67" si="10">Q49+O50-P50</f>
        <v>292543.34275681822</v>
      </c>
      <c r="T50" s="5"/>
      <c r="U50" s="5"/>
    </row>
    <row r="51" spans="1:21">
      <c r="A51">
        <v>46</v>
      </c>
      <c r="B51">
        <v>0</v>
      </c>
      <c r="C51">
        <v>1</v>
      </c>
      <c r="D51">
        <v>0</v>
      </c>
      <c r="E51">
        <v>0</v>
      </c>
      <c r="F51" s="5"/>
      <c r="G51" s="5">
        <v>2</v>
      </c>
      <c r="H51" s="4">
        <v>61</v>
      </c>
      <c r="I51" s="6">
        <f t="shared" si="4"/>
        <v>30.613000000000003</v>
      </c>
      <c r="J51" s="6">
        <f t="shared" si="0"/>
        <v>30.386999999999997</v>
      </c>
      <c r="K51" s="6">
        <f t="shared" si="5"/>
        <v>15194.290909090911</v>
      </c>
      <c r="L51" s="6">
        <f t="shared" si="6"/>
        <v>5454.658181818183</v>
      </c>
      <c r="M51" s="6">
        <f t="shared" si="7"/>
        <v>9593.6254545454558</v>
      </c>
      <c r="N51" s="6">
        <f t="shared" si="8"/>
        <v>4435.9599999999991</v>
      </c>
      <c r="O51" s="6">
        <f t="shared" si="1"/>
        <v>20648.949090909093</v>
      </c>
      <c r="P51" s="6">
        <f t="shared" si="9"/>
        <v>21845.821363928575</v>
      </c>
      <c r="Q51" s="6">
        <f t="shared" si="10"/>
        <v>291346.47048379877</v>
      </c>
      <c r="T51" s="5"/>
      <c r="U51" s="5"/>
    </row>
    <row r="52" spans="1:21">
      <c r="A52">
        <v>47</v>
      </c>
      <c r="B52">
        <v>0</v>
      </c>
      <c r="C52">
        <v>0</v>
      </c>
      <c r="D52">
        <v>1</v>
      </c>
      <c r="E52">
        <v>0</v>
      </c>
      <c r="F52" s="5"/>
      <c r="G52" s="5">
        <v>3</v>
      </c>
      <c r="H52" s="4">
        <v>61</v>
      </c>
      <c r="I52" s="6">
        <f t="shared" si="4"/>
        <v>33.674300000000009</v>
      </c>
      <c r="J52" s="6">
        <f t="shared" si="0"/>
        <v>27.325699999999991</v>
      </c>
      <c r="K52" s="6">
        <f t="shared" si="5"/>
        <v>18080.56363636364</v>
      </c>
      <c r="L52" s="6">
        <f t="shared" si="6"/>
        <v>6393.84</v>
      </c>
      <c r="M52" s="6">
        <f t="shared" si="7"/>
        <v>13660.443636363638</v>
      </c>
      <c r="N52" s="6">
        <f t="shared" si="8"/>
        <v>5267.2327272727271</v>
      </c>
      <c r="O52" s="6">
        <f t="shared" si="1"/>
        <v>24474.403636363641</v>
      </c>
      <c r="P52" s="6">
        <f t="shared" si="9"/>
        <v>24030.403500321434</v>
      </c>
      <c r="Q52" s="6">
        <f t="shared" si="10"/>
        <v>291790.47061984095</v>
      </c>
      <c r="T52" s="5"/>
      <c r="U52" s="5"/>
    </row>
    <row r="53" spans="1:21">
      <c r="A53">
        <v>48</v>
      </c>
      <c r="B53">
        <v>0</v>
      </c>
      <c r="C53">
        <v>0</v>
      </c>
      <c r="D53">
        <v>0</v>
      </c>
      <c r="E53">
        <v>1</v>
      </c>
      <c r="F53" s="5"/>
      <c r="G53" s="5">
        <v>4</v>
      </c>
      <c r="H53" s="4">
        <v>61</v>
      </c>
      <c r="I53" s="6">
        <f t="shared" si="4"/>
        <v>37.041730000000015</v>
      </c>
      <c r="J53" s="6">
        <f t="shared" si="0"/>
        <v>23.958269999999985</v>
      </c>
      <c r="K53" s="6">
        <f t="shared" si="5"/>
        <v>17200.139393939397</v>
      </c>
      <c r="L53" s="6">
        <f t="shared" si="6"/>
        <v>6289.9660606060615</v>
      </c>
      <c r="M53" s="6">
        <f t="shared" si="7"/>
        <v>12498.526060606062</v>
      </c>
      <c r="N53" s="6">
        <f t="shared" si="8"/>
        <v>5187.0824242424242</v>
      </c>
      <c r="O53" s="6">
        <f t="shared" si="1"/>
        <v>23490.105454545457</v>
      </c>
      <c r="P53" s="6">
        <f t="shared" si="9"/>
        <v>26433.443850353582</v>
      </c>
      <c r="Q53" s="6">
        <f t="shared" si="10"/>
        <v>288847.13222403283</v>
      </c>
      <c r="T53" s="5"/>
      <c r="U53" s="5"/>
    </row>
    <row r="54" spans="1:21">
      <c r="A54">
        <v>49</v>
      </c>
      <c r="B54">
        <v>1</v>
      </c>
      <c r="C54">
        <v>0</v>
      </c>
      <c r="D54">
        <v>0</v>
      </c>
      <c r="E54">
        <v>0</v>
      </c>
      <c r="F54" s="5">
        <v>2018</v>
      </c>
      <c r="G54" s="5">
        <v>1</v>
      </c>
      <c r="H54" s="4">
        <v>61</v>
      </c>
      <c r="I54" s="6">
        <f t="shared" si="4"/>
        <v>40.74590300000002</v>
      </c>
      <c r="J54" s="6">
        <f t="shared" si="0"/>
        <v>20.25409699999998</v>
      </c>
      <c r="K54" s="6">
        <f t="shared" si="5"/>
        <v>16556.006060606065</v>
      </c>
      <c r="L54" s="6">
        <f t="shared" si="6"/>
        <v>6115.2375757575755</v>
      </c>
      <c r="M54" s="6">
        <f t="shared" si="7"/>
        <v>11448.335757575758</v>
      </c>
      <c r="N54" s="6">
        <f t="shared" si="8"/>
        <v>4672.513939393938</v>
      </c>
      <c r="O54" s="6">
        <f t="shared" si="1"/>
        <v>22671.243636363641</v>
      </c>
      <c r="P54" s="6">
        <f t="shared" si="9"/>
        <v>29076.788235388944</v>
      </c>
      <c r="Q54" s="6">
        <f t="shared" si="10"/>
        <v>282441.58762500755</v>
      </c>
      <c r="T54" s="5"/>
      <c r="U54" s="5"/>
    </row>
    <row r="55" spans="1:21">
      <c r="A55">
        <v>50</v>
      </c>
      <c r="B55">
        <v>0</v>
      </c>
      <c r="C55">
        <v>1</v>
      </c>
      <c r="D55">
        <v>0</v>
      </c>
      <c r="E55">
        <v>0</v>
      </c>
      <c r="F55" s="5"/>
      <c r="G55" s="5">
        <v>2</v>
      </c>
      <c r="H55" s="4">
        <v>61</v>
      </c>
      <c r="I55" s="6">
        <f t="shared" si="4"/>
        <v>44.820493300000024</v>
      </c>
      <c r="J55" s="6">
        <f t="shared" si="0"/>
        <v>16.179506699999976</v>
      </c>
      <c r="K55" s="6">
        <f t="shared" si="5"/>
        <v>15581.096969696971</v>
      </c>
      <c r="L55" s="6">
        <f t="shared" si="6"/>
        <v>5751.2375757575765</v>
      </c>
      <c r="M55" s="6">
        <f t="shared" si="7"/>
        <v>9582.2448484848501</v>
      </c>
      <c r="N55" s="6">
        <f t="shared" si="8"/>
        <v>4626.6957575757569</v>
      </c>
      <c r="O55" s="6">
        <f t="shared" si="1"/>
        <v>21332.334545454549</v>
      </c>
      <c r="P55" s="6">
        <f t="shared" si="9"/>
        <v>31984.467058927839</v>
      </c>
      <c r="Q55" s="6">
        <f t="shared" si="10"/>
        <v>271789.45511153422</v>
      </c>
      <c r="T55" s="5"/>
      <c r="U55" s="5"/>
    </row>
    <row r="56" spans="1:21">
      <c r="A56">
        <v>51</v>
      </c>
      <c r="B56">
        <v>0</v>
      </c>
      <c r="C56">
        <v>0</v>
      </c>
      <c r="D56">
        <v>1</v>
      </c>
      <c r="E56">
        <v>0</v>
      </c>
      <c r="F56" s="5"/>
      <c r="G56" s="5">
        <v>3</v>
      </c>
      <c r="H56" s="4">
        <v>61</v>
      </c>
      <c r="I56" s="6">
        <f t="shared" si="4"/>
        <v>49.302542630000033</v>
      </c>
      <c r="J56" s="6">
        <f t="shared" si="0"/>
        <v>11.697457369999967</v>
      </c>
      <c r="K56" s="6">
        <f t="shared" si="5"/>
        <v>18467.369696969701</v>
      </c>
      <c r="L56" s="6">
        <f t="shared" si="6"/>
        <v>6690.4193939393945</v>
      </c>
      <c r="M56" s="6">
        <f t="shared" si="7"/>
        <v>13649.06303030303</v>
      </c>
      <c r="N56" s="6">
        <f t="shared" si="8"/>
        <v>5457.968484848484</v>
      </c>
      <c r="O56" s="6">
        <f t="shared" si="1"/>
        <v>25157.789090909097</v>
      </c>
      <c r="P56" s="6">
        <f t="shared" si="9"/>
        <v>35182.913764820631</v>
      </c>
      <c r="Q56" s="6">
        <f t="shared" si="10"/>
        <v>261764.3304376227</v>
      </c>
      <c r="T56" s="5"/>
      <c r="U56" s="5"/>
    </row>
    <row r="57" spans="1:21">
      <c r="A57">
        <v>52</v>
      </c>
      <c r="B57">
        <v>0</v>
      </c>
      <c r="C57">
        <v>0</v>
      </c>
      <c r="D57">
        <v>0</v>
      </c>
      <c r="E57">
        <v>1</v>
      </c>
      <c r="F57" s="5"/>
      <c r="G57" s="5">
        <v>4</v>
      </c>
      <c r="H57" s="4">
        <v>61</v>
      </c>
      <c r="I57" s="6">
        <f t="shared" si="4"/>
        <v>54.232796893000042</v>
      </c>
      <c r="J57" s="6">
        <f t="shared" si="0"/>
        <v>6.7672031069999576</v>
      </c>
      <c r="K57" s="6">
        <f t="shared" si="5"/>
        <v>17586.945454545457</v>
      </c>
      <c r="L57" s="6">
        <f t="shared" si="6"/>
        <v>6586.5454545454559</v>
      </c>
      <c r="M57" s="6">
        <f t="shared" si="7"/>
        <v>12487.145454545456</v>
      </c>
      <c r="N57" s="6">
        <f t="shared" si="8"/>
        <v>5377.818181818182</v>
      </c>
      <c r="O57" s="6">
        <f t="shared" si="1"/>
        <v>24173.490909090913</v>
      </c>
      <c r="P57" s="6">
        <f t="shared" si="9"/>
        <v>38701.205141302693</v>
      </c>
      <c r="Q57" s="6">
        <f t="shared" si="10"/>
        <v>247236.61620541094</v>
      </c>
      <c r="T57" s="5"/>
      <c r="U57" s="5"/>
    </row>
    <row r="58" spans="1:21">
      <c r="A58">
        <v>53</v>
      </c>
      <c r="B58">
        <v>1</v>
      </c>
      <c r="C58">
        <v>0</v>
      </c>
      <c r="D58">
        <v>0</v>
      </c>
      <c r="E58">
        <v>0</v>
      </c>
      <c r="F58" s="5">
        <v>2019</v>
      </c>
      <c r="G58" s="5">
        <v>1</v>
      </c>
      <c r="H58" s="4">
        <v>61</v>
      </c>
      <c r="I58" s="6">
        <f t="shared" si="4"/>
        <v>59.656076582300052</v>
      </c>
      <c r="J58" s="6">
        <f t="shared" si="0"/>
        <v>1.3439234176999477</v>
      </c>
      <c r="K58" s="6">
        <f t="shared" si="5"/>
        <v>16942.812121212126</v>
      </c>
      <c r="L58" s="6">
        <f t="shared" si="6"/>
        <v>6411.816969696969</v>
      </c>
      <c r="M58" s="6">
        <f t="shared" si="7"/>
        <v>11436.955151515154</v>
      </c>
      <c r="N58" s="6">
        <f t="shared" si="8"/>
        <v>4863.2496969696958</v>
      </c>
      <c r="O58" s="6">
        <f t="shared" si="1"/>
        <v>23354.629090909097</v>
      </c>
      <c r="P58" s="6">
        <f t="shared" si="9"/>
        <v>42571.325655432971</v>
      </c>
      <c r="Q58" s="6">
        <f t="shared" si="10"/>
        <v>228019.91964088709</v>
      </c>
      <c r="T58" s="5"/>
      <c r="U58" s="5"/>
    </row>
    <row r="59" spans="1:21">
      <c r="A59">
        <v>54</v>
      </c>
      <c r="B59">
        <v>0</v>
      </c>
      <c r="C59">
        <v>1</v>
      </c>
      <c r="D59">
        <v>0</v>
      </c>
      <c r="E59">
        <v>0</v>
      </c>
      <c r="F59" s="5"/>
      <c r="G59" s="5">
        <v>2</v>
      </c>
      <c r="H59" s="4">
        <v>61</v>
      </c>
      <c r="I59" s="6">
        <v>61</v>
      </c>
      <c r="J59" s="6">
        <f t="shared" si="0"/>
        <v>0</v>
      </c>
      <c r="K59" s="6">
        <f t="shared" si="5"/>
        <v>15967.903030303029</v>
      </c>
      <c r="L59" s="6">
        <f t="shared" si="6"/>
        <v>6047.8169696969708</v>
      </c>
      <c r="M59" s="6">
        <f t="shared" si="7"/>
        <v>9570.8642424242444</v>
      </c>
      <c r="N59" s="6">
        <f t="shared" si="8"/>
        <v>4817.4315151515148</v>
      </c>
      <c r="O59" s="6">
        <f t="shared" si="1"/>
        <v>22015.72</v>
      </c>
      <c r="P59" s="6">
        <f t="shared" si="9"/>
        <v>43530.366288819874</v>
      </c>
      <c r="Q59" s="6">
        <f t="shared" si="10"/>
        <v>206505.27335206722</v>
      </c>
      <c r="T59" s="5"/>
      <c r="U59" s="5"/>
    </row>
    <row r="60" spans="1:21">
      <c r="A60">
        <v>55</v>
      </c>
      <c r="B60">
        <v>0</v>
      </c>
      <c r="C60">
        <v>0</v>
      </c>
      <c r="D60">
        <v>1</v>
      </c>
      <c r="E60">
        <v>0</v>
      </c>
      <c r="F60" s="5"/>
      <c r="G60" s="5">
        <v>3</v>
      </c>
      <c r="H60" s="4">
        <v>61</v>
      </c>
      <c r="I60" s="6">
        <v>61</v>
      </c>
      <c r="J60" s="6">
        <f t="shared" si="0"/>
        <v>0</v>
      </c>
      <c r="K60" s="6">
        <f t="shared" si="5"/>
        <v>18854.175757575758</v>
      </c>
      <c r="L60" s="6">
        <f t="shared" si="6"/>
        <v>6986.9987878787888</v>
      </c>
      <c r="M60" s="6">
        <f t="shared" si="7"/>
        <v>13637.682424242426</v>
      </c>
      <c r="N60" s="6">
        <f t="shared" si="8"/>
        <v>5648.7042424242409</v>
      </c>
      <c r="O60" s="6">
        <f t="shared" si="1"/>
        <v>25841.174545454545</v>
      </c>
      <c r="P60" s="6">
        <f t="shared" si="9"/>
        <v>43530.366288819874</v>
      </c>
      <c r="Q60" s="6">
        <f t="shared" si="10"/>
        <v>188816.0816087019</v>
      </c>
      <c r="T60" s="5"/>
      <c r="U60" s="5"/>
    </row>
    <row r="61" spans="1:21">
      <c r="A61">
        <v>56</v>
      </c>
      <c r="B61">
        <v>0</v>
      </c>
      <c r="C61">
        <v>0</v>
      </c>
      <c r="D61">
        <v>0</v>
      </c>
      <c r="E61">
        <v>1</v>
      </c>
      <c r="F61" s="5"/>
      <c r="G61" s="5">
        <v>4</v>
      </c>
      <c r="H61" s="4">
        <v>61</v>
      </c>
      <c r="I61" s="6">
        <v>61</v>
      </c>
      <c r="J61" s="6">
        <f t="shared" si="0"/>
        <v>0</v>
      </c>
      <c r="K61" s="6">
        <f t="shared" si="5"/>
        <v>17973.751515151514</v>
      </c>
      <c r="L61" s="6">
        <f t="shared" si="6"/>
        <v>6883.1248484848493</v>
      </c>
      <c r="M61" s="6">
        <f t="shared" si="7"/>
        <v>12475.764848484849</v>
      </c>
      <c r="N61" s="6">
        <f t="shared" si="8"/>
        <v>5568.5539393939389</v>
      </c>
      <c r="O61" s="6">
        <f t="shared" si="1"/>
        <v>24856.876363636366</v>
      </c>
      <c r="P61" s="6">
        <f t="shared" si="9"/>
        <v>43530.366288819874</v>
      </c>
      <c r="Q61" s="6">
        <f t="shared" si="10"/>
        <v>170142.5916835184</v>
      </c>
      <c r="T61" s="5"/>
      <c r="U61" s="5"/>
    </row>
    <row r="62" spans="1:21">
      <c r="A62">
        <v>57</v>
      </c>
      <c r="B62">
        <v>1</v>
      </c>
      <c r="C62">
        <v>0</v>
      </c>
      <c r="D62">
        <v>0</v>
      </c>
      <c r="E62">
        <v>0</v>
      </c>
      <c r="F62" s="5">
        <v>2020</v>
      </c>
      <c r="G62" s="5">
        <v>1</v>
      </c>
      <c r="H62" s="4">
        <v>61</v>
      </c>
      <c r="I62" s="6">
        <v>61</v>
      </c>
      <c r="J62" s="6">
        <f t="shared" si="0"/>
        <v>0</v>
      </c>
      <c r="K62" s="6">
        <f t="shared" si="5"/>
        <v>17329.618181818183</v>
      </c>
      <c r="L62" s="6">
        <f t="shared" si="6"/>
        <v>6708.3963636363624</v>
      </c>
      <c r="M62" s="6">
        <f t="shared" si="7"/>
        <v>11425.574545454547</v>
      </c>
      <c r="N62" s="6">
        <f t="shared" si="8"/>
        <v>5053.9854545454536</v>
      </c>
      <c r="O62" s="6">
        <f t="shared" si="1"/>
        <v>24038.014545454545</v>
      </c>
      <c r="P62" s="6">
        <f t="shared" si="9"/>
        <v>43530.366288819874</v>
      </c>
      <c r="Q62" s="6">
        <f t="shared" si="10"/>
        <v>150650.23994015309</v>
      </c>
      <c r="T62" s="5"/>
      <c r="U62" s="5"/>
    </row>
    <row r="63" spans="1:21">
      <c r="A63">
        <v>58</v>
      </c>
      <c r="B63">
        <v>0</v>
      </c>
      <c r="C63">
        <v>1</v>
      </c>
      <c r="D63">
        <v>0</v>
      </c>
      <c r="E63">
        <v>0</v>
      </c>
      <c r="F63" s="5"/>
      <c r="G63" s="5">
        <v>2</v>
      </c>
      <c r="H63" s="4">
        <v>61</v>
      </c>
      <c r="I63" s="6">
        <v>61</v>
      </c>
      <c r="J63" s="6">
        <f t="shared" si="0"/>
        <v>0</v>
      </c>
      <c r="K63" s="6">
        <f t="shared" si="5"/>
        <v>16354.709090909089</v>
      </c>
      <c r="L63" s="6">
        <f t="shared" si="6"/>
        <v>6344.3963636363651</v>
      </c>
      <c r="M63" s="6">
        <f t="shared" si="7"/>
        <v>9559.4836363636387</v>
      </c>
      <c r="N63" s="6">
        <f t="shared" si="8"/>
        <v>5008.1672727272726</v>
      </c>
      <c r="O63" s="6">
        <f t="shared" si="1"/>
        <v>22699.105454545454</v>
      </c>
      <c r="P63" s="6">
        <f t="shared" si="9"/>
        <v>43530.366288819874</v>
      </c>
      <c r="Q63" s="6">
        <f t="shared" si="10"/>
        <v>129818.97910587868</v>
      </c>
      <c r="T63" s="5"/>
      <c r="U63" s="5"/>
    </row>
    <row r="64" spans="1:21">
      <c r="A64">
        <v>59</v>
      </c>
      <c r="B64">
        <v>0</v>
      </c>
      <c r="C64">
        <v>0</v>
      </c>
      <c r="D64">
        <v>1</v>
      </c>
      <c r="E64">
        <v>0</v>
      </c>
      <c r="F64" s="5"/>
      <c r="G64" s="5">
        <v>3</v>
      </c>
      <c r="H64" s="4">
        <v>61</v>
      </c>
      <c r="I64" s="6">
        <v>61</v>
      </c>
      <c r="J64" s="6">
        <f t="shared" si="0"/>
        <v>0</v>
      </c>
      <c r="K64" s="6">
        <f t="shared" si="5"/>
        <v>19240.981818181819</v>
      </c>
      <c r="L64" s="6">
        <f t="shared" si="6"/>
        <v>7283.5781818181822</v>
      </c>
      <c r="M64" s="6">
        <f t="shared" si="7"/>
        <v>13626.301818181819</v>
      </c>
      <c r="N64" s="6">
        <f t="shared" si="8"/>
        <v>5839.4399999999987</v>
      </c>
      <c r="O64" s="6">
        <f t="shared" si="1"/>
        <v>26524.560000000001</v>
      </c>
      <c r="P64" s="6">
        <f t="shared" si="9"/>
        <v>43530.366288819874</v>
      </c>
      <c r="Q64" s="6">
        <f t="shared" si="10"/>
        <v>112813.1728170588</v>
      </c>
      <c r="T64" s="5"/>
      <c r="U64" s="5"/>
    </row>
    <row r="65" spans="1:29">
      <c r="A65">
        <v>60</v>
      </c>
      <c r="B65">
        <v>0</v>
      </c>
      <c r="C65">
        <v>0</v>
      </c>
      <c r="D65">
        <v>0</v>
      </c>
      <c r="E65">
        <v>1</v>
      </c>
      <c r="F65" s="5"/>
      <c r="G65" s="5">
        <v>4</v>
      </c>
      <c r="H65" s="4">
        <v>61</v>
      </c>
      <c r="I65" s="6">
        <v>61</v>
      </c>
      <c r="J65" s="6">
        <f t="shared" si="0"/>
        <v>0</v>
      </c>
      <c r="K65" s="6">
        <f t="shared" si="5"/>
        <v>18360.557575757575</v>
      </c>
      <c r="L65" s="6">
        <f t="shared" si="6"/>
        <v>7179.7042424242427</v>
      </c>
      <c r="M65" s="6">
        <f t="shared" si="7"/>
        <v>12464.384242424243</v>
      </c>
      <c r="N65" s="6">
        <f t="shared" si="8"/>
        <v>5759.2896969696967</v>
      </c>
      <c r="O65" s="6">
        <f t="shared" si="1"/>
        <v>25540.261818181818</v>
      </c>
      <c r="P65" s="6">
        <f t="shared" si="9"/>
        <v>43530.366288819874</v>
      </c>
      <c r="Q65" s="6">
        <f t="shared" si="10"/>
        <v>94823.06834642074</v>
      </c>
      <c r="T65" s="5"/>
      <c r="U65" s="5"/>
    </row>
    <row r="66" spans="1:29">
      <c r="A66">
        <v>61</v>
      </c>
      <c r="B66">
        <v>1</v>
      </c>
      <c r="C66">
        <v>0</v>
      </c>
      <c r="D66">
        <v>0</v>
      </c>
      <c r="E66">
        <v>0</v>
      </c>
      <c r="F66" s="5">
        <v>2021</v>
      </c>
      <c r="G66" s="5">
        <v>1</v>
      </c>
      <c r="H66" s="4">
        <v>61</v>
      </c>
      <c r="I66" s="6">
        <v>61</v>
      </c>
      <c r="J66" s="6">
        <f t="shared" si="0"/>
        <v>0</v>
      </c>
      <c r="K66" s="6">
        <f t="shared" si="5"/>
        <v>17716.424242424244</v>
      </c>
      <c r="L66" s="6">
        <f t="shared" si="6"/>
        <v>7004.9757575757576</v>
      </c>
      <c r="M66" s="6">
        <f t="shared" si="7"/>
        <v>11414.193939393939</v>
      </c>
      <c r="N66" s="6">
        <f t="shared" si="8"/>
        <v>5244.7212121212106</v>
      </c>
      <c r="O66" s="6">
        <f t="shared" si="1"/>
        <v>24721.4</v>
      </c>
      <c r="P66" s="6">
        <f t="shared" si="9"/>
        <v>43530.366288819874</v>
      </c>
      <c r="Q66" s="6">
        <f t="shared" si="10"/>
        <v>76014.10205760086</v>
      </c>
      <c r="T66" s="5"/>
      <c r="U66" s="5"/>
    </row>
    <row r="67" spans="1:29">
      <c r="A67">
        <v>62</v>
      </c>
      <c r="B67">
        <v>0</v>
      </c>
      <c r="C67">
        <v>1</v>
      </c>
      <c r="D67">
        <v>0</v>
      </c>
      <c r="E67">
        <v>0</v>
      </c>
      <c r="F67" s="5"/>
      <c r="G67" s="5">
        <v>2</v>
      </c>
      <c r="H67" s="4">
        <v>61</v>
      </c>
      <c r="I67" s="6">
        <v>61</v>
      </c>
      <c r="J67" s="6">
        <f t="shared" si="0"/>
        <v>0</v>
      </c>
      <c r="K67" s="6">
        <f t="shared" si="5"/>
        <v>16741.515151515152</v>
      </c>
      <c r="L67" s="6">
        <f t="shared" si="6"/>
        <v>6640.9757575757585</v>
      </c>
      <c r="M67" s="6">
        <f t="shared" si="7"/>
        <v>9548.1030303030329</v>
      </c>
      <c r="N67" s="6">
        <f t="shared" si="8"/>
        <v>5198.9030303030304</v>
      </c>
      <c r="O67" s="6">
        <f t="shared" si="1"/>
        <v>23382.49090909091</v>
      </c>
      <c r="P67" s="6">
        <f t="shared" si="9"/>
        <v>43530.366288819874</v>
      </c>
      <c r="Q67" s="6">
        <f t="shared" si="10"/>
        <v>55866.226677871891</v>
      </c>
      <c r="T67" s="5"/>
      <c r="U67" s="5"/>
    </row>
    <row r="72" spans="1:29">
      <c r="A72" t="s">
        <v>14</v>
      </c>
      <c r="N72" t="s">
        <v>14</v>
      </c>
    </row>
    <row r="73" spans="1:29" ht="15.75" thickBot="1">
      <c r="W73" s="1"/>
      <c r="X73" s="1"/>
      <c r="Y73" s="1"/>
      <c r="Z73" s="1"/>
      <c r="AA73" s="1"/>
      <c r="AB73" s="1"/>
      <c r="AC73" s="1"/>
    </row>
    <row r="74" spans="1:29">
      <c r="A74" s="7" t="s">
        <v>15</v>
      </c>
      <c r="B74" s="7"/>
      <c r="N74" s="7" t="s">
        <v>15</v>
      </c>
      <c r="O74" s="7"/>
      <c r="W74" s="1"/>
      <c r="X74" s="1"/>
      <c r="Y74" s="1"/>
      <c r="Z74" s="1"/>
      <c r="AA74" s="1"/>
      <c r="AB74" s="1"/>
      <c r="AC74" s="1"/>
    </row>
    <row r="75" spans="1:29">
      <c r="A75" s="8" t="s">
        <v>16</v>
      </c>
      <c r="B75" s="8">
        <v>0.8073003241815202</v>
      </c>
      <c r="N75" s="8" t="s">
        <v>16</v>
      </c>
      <c r="O75" s="8">
        <v>0.84720900240445518</v>
      </c>
      <c r="W75" s="1"/>
      <c r="X75" s="1"/>
      <c r="Y75" s="1"/>
      <c r="Z75" s="1"/>
      <c r="AA75" s="1"/>
      <c r="AB75" s="1"/>
      <c r="AC75" s="1"/>
    </row>
    <row r="76" spans="1:29">
      <c r="A76" s="8" t="s">
        <v>17</v>
      </c>
      <c r="B76" s="8">
        <v>0.6517338134235876</v>
      </c>
      <c r="N76" s="8" t="s">
        <v>17</v>
      </c>
      <c r="O76" s="8">
        <v>0.71776309375515224</v>
      </c>
      <c r="W76" s="1"/>
      <c r="X76" s="1"/>
      <c r="Y76" s="1"/>
      <c r="Z76" s="1"/>
      <c r="AA76" s="1"/>
      <c r="AB76" s="1"/>
      <c r="AC76" s="1"/>
    </row>
    <row r="77" spans="1:29">
      <c r="A77" s="8" t="s">
        <v>18</v>
      </c>
      <c r="B77" s="8">
        <v>0.61507421483659674</v>
      </c>
      <c r="N77" s="8" t="s">
        <v>18</v>
      </c>
      <c r="O77" s="8">
        <v>0.68805394572937884</v>
      </c>
      <c r="W77" s="1"/>
      <c r="X77" s="1"/>
      <c r="Y77" s="1"/>
      <c r="Z77" s="1"/>
      <c r="AA77" s="1"/>
      <c r="AB77" s="1"/>
      <c r="AC77" s="1"/>
    </row>
    <row r="78" spans="1:29">
      <c r="A78" s="8" t="s">
        <v>19</v>
      </c>
      <c r="B78" s="8">
        <v>1250.8414045984148</v>
      </c>
      <c r="N78" s="8" t="s">
        <v>19</v>
      </c>
      <c r="O78" s="8">
        <v>656.93797157783274</v>
      </c>
      <c r="W78" s="1"/>
      <c r="X78" s="1"/>
      <c r="Y78" s="1"/>
      <c r="Z78" s="1"/>
      <c r="AA78" s="1"/>
      <c r="AB78" s="1"/>
      <c r="AC78" s="1"/>
    </row>
    <row r="79" spans="1:29" ht="15.75" thickBot="1">
      <c r="A79" s="9" t="s">
        <v>20</v>
      </c>
      <c r="B79" s="9">
        <v>43</v>
      </c>
      <c r="N79" s="9" t="s">
        <v>20</v>
      </c>
      <c r="O79" s="9">
        <v>43</v>
      </c>
      <c r="W79" s="1"/>
      <c r="X79" s="1"/>
      <c r="Y79" s="1"/>
      <c r="Z79" s="1"/>
      <c r="AA79" s="1"/>
      <c r="AB79" s="1"/>
      <c r="AC79" s="1"/>
    </row>
    <row r="80" spans="1:29">
      <c r="W80" s="1"/>
      <c r="X80" s="1"/>
      <c r="Y80" s="1"/>
      <c r="Z80" s="1"/>
      <c r="AA80" s="1"/>
      <c r="AB80" s="1"/>
      <c r="AC80" s="1"/>
    </row>
    <row r="81" spans="1:29" ht="15.75" thickBot="1">
      <c r="A81" t="s">
        <v>21</v>
      </c>
      <c r="N81" t="s">
        <v>21</v>
      </c>
      <c r="W81" s="1"/>
      <c r="X81" s="1"/>
      <c r="Y81" s="1"/>
      <c r="Z81" s="1"/>
      <c r="AA81" s="1"/>
      <c r="AB81" s="1"/>
      <c r="AC81" s="1"/>
    </row>
    <row r="82" spans="1:29">
      <c r="A82" s="10"/>
      <c r="B82" s="10" t="s">
        <v>22</v>
      </c>
      <c r="C82" s="10" t="s">
        <v>23</v>
      </c>
      <c r="D82" s="10" t="s">
        <v>24</v>
      </c>
      <c r="E82" s="10" t="s">
        <v>25</v>
      </c>
      <c r="F82" s="10" t="s">
        <v>26</v>
      </c>
      <c r="J82" s="11"/>
      <c r="K82" s="1"/>
      <c r="L82" s="1"/>
      <c r="M82" s="1"/>
      <c r="N82" s="10"/>
      <c r="O82" s="10" t="s">
        <v>22</v>
      </c>
      <c r="P82" s="10" t="s">
        <v>23</v>
      </c>
      <c r="Q82" s="10" t="s">
        <v>24</v>
      </c>
      <c r="R82" s="10" t="s">
        <v>25</v>
      </c>
      <c r="S82" s="10" t="s">
        <v>26</v>
      </c>
      <c r="W82" s="1"/>
      <c r="X82" s="1"/>
      <c r="Y82" s="1"/>
      <c r="Z82" s="1"/>
      <c r="AA82" s="1"/>
      <c r="AB82" s="1"/>
      <c r="AC82" s="1"/>
    </row>
    <row r="83" spans="1:29">
      <c r="A83" s="8" t="s">
        <v>27</v>
      </c>
      <c r="B83" s="8">
        <v>4</v>
      </c>
      <c r="C83" s="8">
        <v>111262044.73037344</v>
      </c>
      <c r="D83" s="8">
        <v>27815511.182593361</v>
      </c>
      <c r="E83" s="8">
        <v>17.777985535686295</v>
      </c>
      <c r="F83" s="8">
        <v>2.647686192524548E-8</v>
      </c>
      <c r="J83" s="8"/>
      <c r="K83" s="1"/>
      <c r="L83" s="1"/>
      <c r="M83" s="1"/>
      <c r="N83" s="8" t="s">
        <v>27</v>
      </c>
      <c r="O83" s="8">
        <v>4</v>
      </c>
      <c r="P83" s="8">
        <v>41706106.498830162</v>
      </c>
      <c r="Q83" s="8">
        <v>10426526.62470754</v>
      </c>
      <c r="R83" s="8">
        <v>24.159666010364024</v>
      </c>
      <c r="S83" s="8">
        <v>5.334934941969759E-10</v>
      </c>
      <c r="W83" s="1"/>
      <c r="X83" s="1"/>
      <c r="Y83" s="1"/>
      <c r="Z83" s="1"/>
      <c r="AA83" s="1"/>
      <c r="AB83" s="1"/>
      <c r="AC83" s="1"/>
    </row>
    <row r="84" spans="1:29">
      <c r="A84" s="8" t="s">
        <v>28</v>
      </c>
      <c r="B84" s="8">
        <v>38</v>
      </c>
      <c r="C84" s="8">
        <v>59454960.339393936</v>
      </c>
      <c r="D84" s="8">
        <v>1564604.2194577351</v>
      </c>
      <c r="E84" s="8"/>
      <c r="F84" s="8"/>
      <c r="J84" s="8"/>
      <c r="K84" s="1"/>
      <c r="L84" s="1"/>
      <c r="M84" s="1"/>
      <c r="N84" s="8" t="s">
        <v>28</v>
      </c>
      <c r="O84" s="8">
        <v>38</v>
      </c>
      <c r="P84" s="8">
        <v>16399564.9430303</v>
      </c>
      <c r="Q84" s="8">
        <v>431567.49850079737</v>
      </c>
      <c r="R84" s="8"/>
      <c r="S84" s="8"/>
      <c r="W84" s="11"/>
      <c r="X84" s="11"/>
      <c r="Y84" s="1"/>
      <c r="Z84" s="1"/>
      <c r="AA84" s="1"/>
      <c r="AB84" s="1"/>
      <c r="AC84" s="1"/>
    </row>
    <row r="85" spans="1:29" ht="15.75" thickBot="1">
      <c r="A85" s="9" t="s">
        <v>29</v>
      </c>
      <c r="B85" s="9">
        <v>42</v>
      </c>
      <c r="C85" s="9">
        <v>170717005.06976739</v>
      </c>
      <c r="D85" s="9"/>
      <c r="E85" s="9"/>
      <c r="F85" s="9"/>
      <c r="J85" s="8"/>
      <c r="K85" s="1"/>
      <c r="L85" s="1"/>
      <c r="M85" s="1"/>
      <c r="N85" s="9" t="s">
        <v>29</v>
      </c>
      <c r="O85" s="9">
        <v>42</v>
      </c>
      <c r="P85" s="9">
        <v>58105671.44186046</v>
      </c>
      <c r="Q85" s="9"/>
      <c r="R85" s="9"/>
      <c r="S85" s="9"/>
      <c r="W85" s="8"/>
      <c r="X85" s="8"/>
      <c r="Y85" s="1"/>
      <c r="Z85" s="1"/>
      <c r="AA85" s="1"/>
      <c r="AB85" s="1"/>
      <c r="AC85" s="1"/>
    </row>
    <row r="86" spans="1:29" ht="15.75" thickBot="1">
      <c r="J86" s="1"/>
      <c r="K86" s="1"/>
      <c r="L86" s="1"/>
      <c r="M86" s="1"/>
      <c r="W86" s="8"/>
      <c r="X86" s="8"/>
      <c r="Y86" s="1"/>
      <c r="Z86" s="1"/>
      <c r="AA86" s="1"/>
      <c r="AB86" s="1"/>
      <c r="AC86" s="1"/>
    </row>
    <row r="87" spans="1:29">
      <c r="A87" s="10"/>
      <c r="B87" s="10" t="s">
        <v>30</v>
      </c>
      <c r="C87" s="10" t="s">
        <v>19</v>
      </c>
      <c r="D87" s="10" t="s">
        <v>31</v>
      </c>
      <c r="E87" s="10" t="s">
        <v>32</v>
      </c>
      <c r="F87" s="10" t="s">
        <v>33</v>
      </c>
      <c r="G87" s="10" t="s">
        <v>34</v>
      </c>
      <c r="H87" s="10" t="s">
        <v>35</v>
      </c>
      <c r="I87" s="10" t="s">
        <v>36</v>
      </c>
      <c r="J87" s="11"/>
      <c r="K87" s="11"/>
      <c r="L87" s="11"/>
      <c r="M87" s="11"/>
      <c r="N87" s="10"/>
      <c r="O87" s="10" t="s">
        <v>30</v>
      </c>
      <c r="P87" s="10" t="s">
        <v>19</v>
      </c>
      <c r="Q87" s="10" t="s">
        <v>31</v>
      </c>
      <c r="R87" s="10" t="s">
        <v>32</v>
      </c>
      <c r="S87" s="10" t="s">
        <v>33</v>
      </c>
      <c r="T87" s="10" t="s">
        <v>34</v>
      </c>
      <c r="U87" s="10" t="s">
        <v>35</v>
      </c>
      <c r="V87" s="10" t="s">
        <v>36</v>
      </c>
      <c r="W87" s="8"/>
      <c r="X87" s="8"/>
      <c r="Y87" s="1"/>
      <c r="Z87" s="1"/>
      <c r="AA87" s="1"/>
      <c r="AB87" s="1"/>
      <c r="AC87" s="1"/>
    </row>
    <row r="88" spans="1:29">
      <c r="A88" s="8" t="s">
        <v>37</v>
      </c>
      <c r="B88" s="8">
        <v>12558.466666666667</v>
      </c>
      <c r="C88" s="8">
        <v>520.76680453539586</v>
      </c>
      <c r="D88" s="8">
        <v>24.115336379535083</v>
      </c>
      <c r="E88" s="8">
        <v>1.2265185807219786E-24</v>
      </c>
      <c r="F88" s="8">
        <v>11504.229386806126</v>
      </c>
      <c r="G88" s="8">
        <v>13612.703946527208</v>
      </c>
      <c r="H88" s="8">
        <v>11504.229386806126</v>
      </c>
      <c r="I88" s="8">
        <v>13612.703946527208</v>
      </c>
      <c r="J88" s="8"/>
      <c r="K88" s="8"/>
      <c r="L88" s="8"/>
      <c r="M88" s="8"/>
      <c r="N88" s="8" t="s">
        <v>37</v>
      </c>
      <c r="O88" s="8">
        <v>2731.0133333333338</v>
      </c>
      <c r="P88" s="8">
        <v>273.50508783836455</v>
      </c>
      <c r="Q88" s="8">
        <v>9.9852377698629944</v>
      </c>
      <c r="R88" s="8">
        <v>3.5571686971740347E-12</v>
      </c>
      <c r="S88" s="8">
        <v>2177.3312297131179</v>
      </c>
      <c r="T88" s="8">
        <v>3284.6954369535497</v>
      </c>
      <c r="U88" s="8">
        <v>2177.3312297131179</v>
      </c>
      <c r="V88" s="8">
        <v>3284.6954369535497</v>
      </c>
      <c r="W88" s="1"/>
      <c r="X88" s="1"/>
      <c r="Y88" s="1"/>
      <c r="Z88" s="1"/>
      <c r="AA88" s="1"/>
      <c r="AB88" s="1"/>
      <c r="AC88" s="1"/>
    </row>
    <row r="89" spans="1:29">
      <c r="A89" s="8" t="s">
        <v>3</v>
      </c>
      <c r="B89" s="8">
        <v>96.701515151515153</v>
      </c>
      <c r="C89" s="8">
        <v>15.396793347070165</v>
      </c>
      <c r="D89" s="8">
        <v>6.2806269443056699</v>
      </c>
      <c r="E89" s="8">
        <v>2.3477176433920586E-7</v>
      </c>
      <c r="F89" s="8">
        <v>65.532336556747651</v>
      </c>
      <c r="G89" s="8">
        <v>127.87069374628265</v>
      </c>
      <c r="H89" s="8">
        <v>65.532336556747651</v>
      </c>
      <c r="I89" s="8">
        <v>127.87069374628265</v>
      </c>
      <c r="J89" s="8"/>
      <c r="K89" s="8"/>
      <c r="L89" s="8"/>
      <c r="M89" s="8"/>
      <c r="N89" s="8" t="s">
        <v>3</v>
      </c>
      <c r="O89" s="8">
        <v>74.144848484848495</v>
      </c>
      <c r="P89" s="8">
        <v>8.0863474402453939</v>
      </c>
      <c r="Q89" s="8">
        <v>9.1691395939571994</v>
      </c>
      <c r="R89" s="8">
        <v>3.593332791460718E-11</v>
      </c>
      <c r="S89" s="8">
        <v>57.774893919451216</v>
      </c>
      <c r="T89" s="8">
        <v>90.514803050245774</v>
      </c>
      <c r="U89" s="8">
        <v>57.774893919451216</v>
      </c>
      <c r="V89" s="8">
        <v>90.514803050245774</v>
      </c>
      <c r="W89" s="11"/>
      <c r="X89" s="11"/>
      <c r="Y89" s="11"/>
      <c r="Z89" s="11"/>
      <c r="AA89" s="11"/>
      <c r="AB89" s="1"/>
      <c r="AC89" s="1"/>
    </row>
    <row r="90" spans="1:29">
      <c r="A90" s="8" t="s">
        <v>4</v>
      </c>
      <c r="B90" s="8">
        <v>-740.83484848484807</v>
      </c>
      <c r="C90" s="8">
        <v>546.74878181352767</v>
      </c>
      <c r="D90" s="8">
        <v>-1.3549821657170418</v>
      </c>
      <c r="E90" s="8">
        <v>0.18342410400215584</v>
      </c>
      <c r="F90" s="8">
        <v>-1847.6698915141328</v>
      </c>
      <c r="G90" s="8">
        <v>366.00019454443657</v>
      </c>
      <c r="H90" s="8">
        <v>-1847.6698915141328</v>
      </c>
      <c r="I90" s="8">
        <v>366.00019454443657</v>
      </c>
      <c r="J90" s="1"/>
      <c r="K90" s="1"/>
      <c r="L90" s="1"/>
      <c r="M90" s="1"/>
      <c r="N90" s="8" t="s">
        <v>4</v>
      </c>
      <c r="O90" s="8">
        <v>-248.8733333333345</v>
      </c>
      <c r="P90" s="8">
        <v>287.15074058692949</v>
      </c>
      <c r="Q90" s="8">
        <v>-0.86669925637190814</v>
      </c>
      <c r="R90" s="8">
        <v>0.39154664711476062</v>
      </c>
      <c r="S90" s="8">
        <v>-830.17961674051469</v>
      </c>
      <c r="T90" s="8">
        <v>332.43295007384575</v>
      </c>
      <c r="U90" s="8">
        <v>-830.17961674051469</v>
      </c>
      <c r="V90" s="8">
        <v>332.43295007384575</v>
      </c>
      <c r="W90" s="8"/>
      <c r="X90" s="8"/>
      <c r="Y90" s="8"/>
      <c r="Z90" s="8"/>
      <c r="AA90" s="8"/>
      <c r="AB90" s="1"/>
      <c r="AC90" s="1"/>
    </row>
    <row r="91" spans="1:29">
      <c r="A91" s="8" t="s">
        <v>5</v>
      </c>
      <c r="B91" s="8">
        <v>-1812.445454545455</v>
      </c>
      <c r="C91" s="8">
        <v>546.53194707098692</v>
      </c>
      <c r="D91" s="8">
        <v>-3.3162662571855903</v>
      </c>
      <c r="E91" s="8">
        <v>2.0153571632749272E-3</v>
      </c>
      <c r="F91" s="8">
        <v>-2918.8415385874068</v>
      </c>
      <c r="G91" s="8">
        <v>-706.04937050350327</v>
      </c>
      <c r="H91" s="8">
        <v>-2918.8415385874068</v>
      </c>
      <c r="I91" s="8">
        <v>-706.04937050350327</v>
      </c>
      <c r="N91" s="8" t="s">
        <v>5</v>
      </c>
      <c r="O91" s="8">
        <v>-687.01818181818192</v>
      </c>
      <c r="P91" s="8">
        <v>287.03685966213067</v>
      </c>
      <c r="Q91" s="8">
        <v>-2.3934841770038413</v>
      </c>
      <c r="R91" s="8">
        <v>2.1732951758556694E-2</v>
      </c>
      <c r="S91" s="8">
        <v>-1268.0939253458184</v>
      </c>
      <c r="T91" s="8">
        <v>-105.9424382905454</v>
      </c>
      <c r="U91" s="8">
        <v>-1268.0939253458184</v>
      </c>
      <c r="V91" s="8">
        <v>-105.9424382905454</v>
      </c>
      <c r="W91" s="8"/>
      <c r="X91" s="8"/>
      <c r="Y91" s="8"/>
      <c r="Z91" s="8"/>
      <c r="AA91" s="8"/>
      <c r="AB91" s="1"/>
      <c r="AC91" s="1"/>
    </row>
    <row r="92" spans="1:29" ht="15.75" thickBot="1">
      <c r="A92" s="9" t="s">
        <v>6</v>
      </c>
      <c r="B92" s="9">
        <v>977.12575757575746</v>
      </c>
      <c r="C92" s="9">
        <v>546.74878181352756</v>
      </c>
      <c r="D92" s="9">
        <v>1.7871567163528002</v>
      </c>
      <c r="E92" s="9">
        <v>8.1890928660256157E-2</v>
      </c>
      <c r="F92" s="9">
        <v>-129.70928545352695</v>
      </c>
      <c r="G92" s="9">
        <v>2083.9608006050421</v>
      </c>
      <c r="H92" s="9">
        <v>-129.70928545352695</v>
      </c>
      <c r="I92" s="9">
        <v>2083.9608006050421</v>
      </c>
      <c r="N92" s="9" t="s">
        <v>6</v>
      </c>
      <c r="O92" s="9">
        <v>178.01878787878766</v>
      </c>
      <c r="P92" s="9">
        <v>287.15074058692937</v>
      </c>
      <c r="Q92" s="9">
        <v>0.61994890737499553</v>
      </c>
      <c r="R92" s="9">
        <v>0.53899148423655097</v>
      </c>
      <c r="S92" s="9">
        <v>-403.28749552839236</v>
      </c>
      <c r="T92" s="9">
        <v>759.32507128596762</v>
      </c>
      <c r="U92" s="9">
        <v>-403.28749552839236</v>
      </c>
      <c r="V92" s="9">
        <v>759.32507128596762</v>
      </c>
      <c r="W92" s="1"/>
      <c r="X92" s="1"/>
      <c r="Y92" s="1"/>
      <c r="Z92" s="1"/>
      <c r="AA92" s="1"/>
      <c r="AB92" s="1"/>
      <c r="AC92" s="1"/>
    </row>
    <row r="93" spans="1:29">
      <c r="W93" s="1"/>
      <c r="X93" s="1"/>
      <c r="Y93" s="1"/>
      <c r="Z93" s="1"/>
      <c r="AA93" s="1"/>
      <c r="AB93" s="1"/>
      <c r="AC93" s="1"/>
    </row>
    <row r="94" spans="1:29">
      <c r="W94" s="1"/>
      <c r="X94" s="1"/>
      <c r="Y94" s="1"/>
      <c r="Z94" s="1"/>
      <c r="AA94" s="1"/>
      <c r="AB94" s="1"/>
      <c r="AC94" s="1"/>
    </row>
    <row r="95" spans="1:29">
      <c r="W95" s="1"/>
      <c r="X95" s="1"/>
      <c r="Y95" s="1"/>
      <c r="Z95" s="1"/>
      <c r="AA95" s="1"/>
      <c r="AB95" s="1"/>
      <c r="AC95" s="1"/>
    </row>
    <row r="96" spans="1:29">
      <c r="A96" t="s">
        <v>14</v>
      </c>
      <c r="M96" t="s">
        <v>14</v>
      </c>
      <c r="V96" s="1"/>
      <c r="W96" s="1"/>
      <c r="X96" s="1"/>
      <c r="Y96" s="1"/>
      <c r="Z96" s="1"/>
      <c r="AA96" s="1"/>
      <c r="AB96" s="1"/>
      <c r="AC96" s="1"/>
    </row>
    <row r="97" spans="1:29" ht="15.75" thickBot="1">
      <c r="V97" s="1"/>
      <c r="W97" s="1"/>
      <c r="X97" s="1"/>
      <c r="Y97" s="1"/>
      <c r="Z97" s="1"/>
      <c r="AA97" s="1"/>
      <c r="AB97" s="1"/>
      <c r="AC97" s="1"/>
    </row>
    <row r="98" spans="1:29">
      <c r="A98" s="7" t="s">
        <v>15</v>
      </c>
      <c r="B98" s="7"/>
      <c r="M98" s="7" t="s">
        <v>15</v>
      </c>
      <c r="N98" s="7"/>
      <c r="V98" s="1"/>
      <c r="W98" s="1"/>
      <c r="X98" s="1"/>
      <c r="Y98" s="1"/>
      <c r="Z98" s="1"/>
      <c r="AA98" s="1"/>
      <c r="AB98" s="1"/>
      <c r="AC98" s="1"/>
    </row>
    <row r="99" spans="1:29">
      <c r="A99" s="8" t="s">
        <v>16</v>
      </c>
      <c r="B99" s="8">
        <v>0.62162444956731355</v>
      </c>
      <c r="M99" s="8" t="s">
        <v>16</v>
      </c>
      <c r="N99" s="8">
        <v>0.59027128752016256</v>
      </c>
      <c r="V99" s="1"/>
      <c r="W99" s="1"/>
      <c r="X99" s="1"/>
      <c r="Y99" s="1"/>
      <c r="Z99" s="1"/>
      <c r="AA99" s="1"/>
      <c r="AB99" s="1"/>
      <c r="AC99" s="1"/>
    </row>
    <row r="100" spans="1:29">
      <c r="A100" s="8" t="s">
        <v>17</v>
      </c>
      <c r="B100" s="8">
        <v>0.38641695629986555</v>
      </c>
      <c r="M100" s="8" t="s">
        <v>17</v>
      </c>
      <c r="N100" s="8">
        <v>0.34842019287071041</v>
      </c>
      <c r="V100" s="1"/>
      <c r="W100" s="1"/>
      <c r="X100" s="1"/>
      <c r="Y100" s="1"/>
      <c r="Z100" s="1"/>
      <c r="AA100" s="1"/>
      <c r="AB100" s="1"/>
      <c r="AC100" s="1"/>
    </row>
    <row r="101" spans="1:29">
      <c r="A101" s="8" t="s">
        <v>18</v>
      </c>
      <c r="B101" s="8">
        <v>0.32182926748932511</v>
      </c>
      <c r="M101" s="8" t="s">
        <v>18</v>
      </c>
      <c r="N101" s="8">
        <v>0.27983284475183784</v>
      </c>
      <c r="V101" s="1"/>
      <c r="W101" s="1"/>
      <c r="X101" s="1"/>
      <c r="Y101" s="1"/>
      <c r="Z101" s="1"/>
      <c r="AA101" s="1"/>
      <c r="AB101" s="1"/>
      <c r="AC101" s="1"/>
    </row>
    <row r="102" spans="1:29">
      <c r="A102" s="8" t="s">
        <v>19</v>
      </c>
      <c r="B102" s="8">
        <v>2022.6236045487633</v>
      </c>
      <c r="M102" s="8" t="s">
        <v>19</v>
      </c>
      <c r="N102" s="8">
        <v>1012.3248868279533</v>
      </c>
    </row>
    <row r="103" spans="1:29" ht="15.75" thickBot="1">
      <c r="A103" s="9" t="s">
        <v>20</v>
      </c>
      <c r="B103" s="9">
        <v>43</v>
      </c>
      <c r="M103" s="9" t="s">
        <v>20</v>
      </c>
      <c r="N103" s="9">
        <v>43</v>
      </c>
    </row>
    <row r="105" spans="1:29" ht="15.75" thickBot="1">
      <c r="A105" t="s">
        <v>21</v>
      </c>
      <c r="M105" t="s">
        <v>21</v>
      </c>
    </row>
    <row r="106" spans="1:29">
      <c r="A106" s="10"/>
      <c r="B106" s="10" t="s">
        <v>22</v>
      </c>
      <c r="C106" s="10" t="s">
        <v>23</v>
      </c>
      <c r="D106" s="10" t="s">
        <v>24</v>
      </c>
      <c r="E106" s="10" t="s">
        <v>25</v>
      </c>
      <c r="F106" s="10" t="s">
        <v>26</v>
      </c>
      <c r="M106" s="10"/>
      <c r="N106" s="10" t="s">
        <v>22</v>
      </c>
      <c r="O106" s="10" t="s">
        <v>23</v>
      </c>
      <c r="P106" s="10" t="s">
        <v>24</v>
      </c>
      <c r="Q106" s="10" t="s">
        <v>25</v>
      </c>
      <c r="R106" s="10" t="s">
        <v>26</v>
      </c>
    </row>
    <row r="107" spans="1:29">
      <c r="A107" s="8" t="s">
        <v>27</v>
      </c>
      <c r="B107" s="8">
        <v>4</v>
      </c>
      <c r="C107" s="8">
        <v>97903127.408428431</v>
      </c>
      <c r="D107" s="8">
        <v>24475781.852107108</v>
      </c>
      <c r="E107" s="8">
        <v>5.982826811366003</v>
      </c>
      <c r="F107" s="8">
        <v>7.7778537495758757E-4</v>
      </c>
      <c r="M107" s="8" t="s">
        <v>27</v>
      </c>
      <c r="N107" s="8">
        <v>4</v>
      </c>
      <c r="O107" s="8">
        <v>20823758.758449599</v>
      </c>
      <c r="P107" s="8">
        <v>5205939.6896123998</v>
      </c>
      <c r="Q107" s="8">
        <v>5.0799484515255466</v>
      </c>
      <c r="R107" s="8">
        <v>2.2250447976319911E-3</v>
      </c>
    </row>
    <row r="108" spans="1:29">
      <c r="A108" s="8" t="s">
        <v>28</v>
      </c>
      <c r="B108" s="8">
        <v>38</v>
      </c>
      <c r="C108" s="8">
        <v>155458237.33575761</v>
      </c>
      <c r="D108" s="8">
        <v>4091006.245677832</v>
      </c>
      <c r="E108" s="8"/>
      <c r="F108" s="8"/>
      <c r="M108" s="8" t="s">
        <v>28</v>
      </c>
      <c r="N108" s="8">
        <v>38</v>
      </c>
      <c r="O108" s="8">
        <v>38942463.706666678</v>
      </c>
      <c r="P108" s="8">
        <v>1024801.6764912284</v>
      </c>
      <c r="Q108" s="8"/>
      <c r="R108" s="8"/>
    </row>
    <row r="109" spans="1:29" ht="15.75" thickBot="1">
      <c r="A109" s="9" t="s">
        <v>29</v>
      </c>
      <c r="B109" s="9">
        <v>42</v>
      </c>
      <c r="C109" s="9">
        <v>253361364.74418604</v>
      </c>
      <c r="D109" s="9"/>
      <c r="E109" s="9"/>
      <c r="F109" s="9"/>
      <c r="M109" s="9" t="s">
        <v>29</v>
      </c>
      <c r="N109" s="9">
        <v>42</v>
      </c>
      <c r="O109" s="9">
        <v>59766222.465116277</v>
      </c>
      <c r="P109" s="9"/>
      <c r="Q109" s="9"/>
      <c r="R109" s="9"/>
    </row>
    <row r="110" spans="1:29" ht="15.75" thickBot="1"/>
    <row r="111" spans="1:29">
      <c r="A111" s="10"/>
      <c r="B111" s="10" t="s">
        <v>30</v>
      </c>
      <c r="C111" s="10" t="s">
        <v>19</v>
      </c>
      <c r="D111" s="10" t="s">
        <v>31</v>
      </c>
      <c r="E111" s="10" t="s">
        <v>32</v>
      </c>
      <c r="F111" s="10" t="s">
        <v>33</v>
      </c>
      <c r="G111" s="10" t="s">
        <v>34</v>
      </c>
      <c r="H111" s="10" t="s">
        <v>35</v>
      </c>
      <c r="I111" s="10" t="s">
        <v>36</v>
      </c>
      <c r="M111" s="10"/>
      <c r="N111" s="10" t="s">
        <v>30</v>
      </c>
      <c r="O111" s="10" t="s">
        <v>19</v>
      </c>
      <c r="P111" s="10" t="s">
        <v>31</v>
      </c>
      <c r="Q111" s="10" t="s">
        <v>32</v>
      </c>
      <c r="R111" s="10" t="s">
        <v>33</v>
      </c>
      <c r="S111" s="10" t="s">
        <v>34</v>
      </c>
      <c r="T111" s="10" t="s">
        <v>35</v>
      </c>
      <c r="U111" s="10" t="s">
        <v>36</v>
      </c>
    </row>
    <row r="112" spans="1:29">
      <c r="A112" s="8" t="s">
        <v>37</v>
      </c>
      <c r="B112" s="8">
        <v>12635.093333333334</v>
      </c>
      <c r="C112" s="8">
        <v>842.0853574613584</v>
      </c>
      <c r="D112" s="8">
        <v>15.004528010586068</v>
      </c>
      <c r="E112" s="8">
        <v>1.491804743205376E-17</v>
      </c>
      <c r="F112" s="8">
        <v>10930.380650172836</v>
      </c>
      <c r="G112" s="8">
        <v>14339.806016493832</v>
      </c>
      <c r="H112" s="8">
        <v>10930.380650172836</v>
      </c>
      <c r="I112" s="8">
        <v>14339.806016493832</v>
      </c>
      <c r="M112" s="8" t="s">
        <v>37</v>
      </c>
      <c r="N112" s="8">
        <v>2898.2533333333336</v>
      </c>
      <c r="O112" s="8">
        <v>421.46445946463012</v>
      </c>
      <c r="P112" s="8">
        <v>6.8766256993884411</v>
      </c>
      <c r="Q112" s="8">
        <v>3.6135566787719486E-8</v>
      </c>
      <c r="R112" s="8">
        <v>2045.0431412968233</v>
      </c>
      <c r="S112" s="8">
        <v>3751.4635253698439</v>
      </c>
      <c r="T112" s="8">
        <v>2045.0431412968233</v>
      </c>
      <c r="U112" s="8">
        <v>3751.4635253698439</v>
      </c>
    </row>
    <row r="113" spans="1:21">
      <c r="A113" s="8" t="s">
        <v>3</v>
      </c>
      <c r="B113" s="8">
        <v>-2.8451515151515152</v>
      </c>
      <c r="C113" s="8">
        <v>24.896775517389958</v>
      </c>
      <c r="D113" s="8">
        <v>-0.11427791173857944</v>
      </c>
      <c r="E113" s="8">
        <v>0.90961917466260211</v>
      </c>
      <c r="F113" s="8">
        <v>-53.246038572782169</v>
      </c>
      <c r="G113" s="8">
        <v>47.555735542479141</v>
      </c>
      <c r="H113" s="8">
        <v>-53.246038572782169</v>
      </c>
      <c r="I113" s="8">
        <v>47.555735542479141</v>
      </c>
      <c r="M113" s="8" t="s">
        <v>3</v>
      </c>
      <c r="N113" s="8">
        <v>47.683939393939383</v>
      </c>
      <c r="O113" s="8">
        <v>12.460857967513704</v>
      </c>
      <c r="P113" s="8">
        <v>3.8266979302913673</v>
      </c>
      <c r="Q113" s="8">
        <v>4.7053367294549911E-4</v>
      </c>
      <c r="R113" s="8">
        <v>22.458251247168665</v>
      </c>
      <c r="S113" s="8">
        <v>72.909627540710105</v>
      </c>
      <c r="T113" s="8">
        <v>22.458251247168665</v>
      </c>
      <c r="U113" s="8">
        <v>72.909627540710105</v>
      </c>
    </row>
    <row r="114" spans="1:21">
      <c r="A114" s="8" t="s">
        <v>4</v>
      </c>
      <c r="B114" s="8">
        <v>-1047.345151515151</v>
      </c>
      <c r="C114" s="8">
        <v>884.09848585829593</v>
      </c>
      <c r="D114" s="8">
        <v>-1.1846476023520986</v>
      </c>
      <c r="E114" s="8">
        <v>0.24351338153238974</v>
      </c>
      <c r="F114" s="8">
        <v>-2837.1089666100947</v>
      </c>
      <c r="G114" s="8">
        <v>742.41866357979279</v>
      </c>
      <c r="H114" s="8">
        <v>-2837.1089666100947</v>
      </c>
      <c r="I114" s="8">
        <v>742.41866357979279</v>
      </c>
      <c r="M114" s="8" t="s">
        <v>4</v>
      </c>
      <c r="N114" s="8">
        <v>-562.25242424242481</v>
      </c>
      <c r="O114" s="8">
        <v>442.49206705017809</v>
      </c>
      <c r="P114" s="8">
        <v>-1.2706497271027144</v>
      </c>
      <c r="Q114" s="8">
        <v>0.21157764300693568</v>
      </c>
      <c r="R114" s="8">
        <v>-1458.0307823561495</v>
      </c>
      <c r="S114" s="8">
        <v>333.52593387129991</v>
      </c>
      <c r="T114" s="8">
        <v>-1458.0307823561495</v>
      </c>
      <c r="U114" s="8">
        <v>333.52593387129991</v>
      </c>
    </row>
    <row r="115" spans="1:21">
      <c r="A115" s="8" t="s">
        <v>5</v>
      </c>
      <c r="B115" s="8">
        <v>-2910.5909090909076</v>
      </c>
      <c r="C115" s="8">
        <v>883.74786181680122</v>
      </c>
      <c r="D115" s="8">
        <v>-3.293463028139429</v>
      </c>
      <c r="E115" s="8">
        <v>2.1464461813139098E-3</v>
      </c>
      <c r="F115" s="8">
        <v>-4699.6449229225218</v>
      </c>
      <c r="G115" s="8">
        <v>-1121.536895259293</v>
      </c>
      <c r="H115" s="8">
        <v>-4699.6449229225218</v>
      </c>
      <c r="I115" s="8">
        <v>-1121.536895259293</v>
      </c>
      <c r="M115" s="8" t="s">
        <v>5</v>
      </c>
      <c r="N115" s="8">
        <v>-655.75454545454568</v>
      </c>
      <c r="O115" s="8">
        <v>442.31657941010155</v>
      </c>
      <c r="P115" s="8">
        <v>-1.482545705903896</v>
      </c>
      <c r="Q115" s="8">
        <v>0.14644164729793666</v>
      </c>
      <c r="R115" s="8">
        <v>-1551.1776474138608</v>
      </c>
      <c r="S115" s="8">
        <v>239.66855650476941</v>
      </c>
      <c r="T115" s="8">
        <v>-1551.1776474138608</v>
      </c>
      <c r="U115" s="8">
        <v>239.66855650476941</v>
      </c>
    </row>
    <row r="116" spans="1:21" ht="15.75" thickBot="1">
      <c r="A116" s="9" t="s">
        <v>6</v>
      </c>
      <c r="B116" s="9">
        <v>1159.0724242424249</v>
      </c>
      <c r="C116" s="9">
        <v>884.0984858582957</v>
      </c>
      <c r="D116" s="9">
        <v>1.3110218406461589</v>
      </c>
      <c r="E116" s="9">
        <v>0.19771800359404887</v>
      </c>
      <c r="F116" s="9">
        <v>-630.69139085251845</v>
      </c>
      <c r="G116" s="9">
        <v>2948.8362393373682</v>
      </c>
      <c r="H116" s="9">
        <v>-630.69139085251845</v>
      </c>
      <c r="I116" s="9">
        <v>2948.8362393373682</v>
      </c>
      <c r="M116" s="9" t="s">
        <v>6</v>
      </c>
      <c r="N116" s="9">
        <v>127.83424242424225</v>
      </c>
      <c r="O116" s="9">
        <v>442.49206705017792</v>
      </c>
      <c r="P116" s="9">
        <v>0.28889612253714381</v>
      </c>
      <c r="Q116" s="9">
        <v>0.77423108590847434</v>
      </c>
      <c r="R116" s="9">
        <v>-767.94411568948215</v>
      </c>
      <c r="S116" s="9">
        <v>1023.6126005379666</v>
      </c>
      <c r="T116" s="9">
        <v>-767.94411568948215</v>
      </c>
      <c r="U116" s="9">
        <v>1023.6126005379666</v>
      </c>
    </row>
    <row r="118" spans="1:21">
      <c r="A118" t="s">
        <v>14</v>
      </c>
      <c r="M118" t="s">
        <v>14</v>
      </c>
    </row>
    <row r="119" spans="1:21" ht="15.75" thickBot="1"/>
    <row r="120" spans="1:21">
      <c r="A120" s="7" t="s">
        <v>15</v>
      </c>
      <c r="B120" s="7"/>
      <c r="M120" s="7" t="s">
        <v>15</v>
      </c>
      <c r="N120" s="7"/>
    </row>
    <row r="121" spans="1:21">
      <c r="A121" s="8" t="s">
        <v>16</v>
      </c>
      <c r="B121" s="8">
        <v>0.7334961001434287</v>
      </c>
      <c r="M121" s="8" t="s">
        <v>16</v>
      </c>
      <c r="N121" s="8">
        <v>0.49707267873454042</v>
      </c>
    </row>
    <row r="122" spans="1:21">
      <c r="A122" s="8" t="s">
        <v>17</v>
      </c>
      <c r="B122" s="8">
        <v>0.5380165289256188</v>
      </c>
      <c r="M122" s="8" t="s">
        <v>17</v>
      </c>
      <c r="N122" s="8">
        <v>0.24708124794433162</v>
      </c>
    </row>
    <row r="123" spans="1:21">
      <c r="A123" s="8" t="s">
        <v>18</v>
      </c>
      <c r="B123" s="8">
        <v>0.4893866898651576</v>
      </c>
      <c r="M123" s="8" t="s">
        <v>18</v>
      </c>
      <c r="N123" s="8">
        <v>0.16782664246478757</v>
      </c>
    </row>
    <row r="124" spans="1:21">
      <c r="A124" s="8" t="s">
        <v>19</v>
      </c>
      <c r="B124" s="8">
        <v>3.6654340395872085</v>
      </c>
      <c r="M124" s="8" t="s">
        <v>19</v>
      </c>
      <c r="N124" s="8">
        <v>2.6546579688199867</v>
      </c>
    </row>
    <row r="125" spans="1:21" ht="15.75" thickBot="1">
      <c r="A125" s="9" t="s">
        <v>20</v>
      </c>
      <c r="B125" s="9">
        <v>43</v>
      </c>
      <c r="M125" s="9" t="s">
        <v>20</v>
      </c>
      <c r="N125" s="9">
        <v>43</v>
      </c>
    </row>
    <row r="127" spans="1:21" ht="15.75" thickBot="1">
      <c r="A127" t="s">
        <v>21</v>
      </c>
      <c r="M127" t="s">
        <v>21</v>
      </c>
    </row>
    <row r="128" spans="1:21">
      <c r="A128" s="10"/>
      <c r="B128" s="10" t="s">
        <v>22</v>
      </c>
      <c r="C128" s="10" t="s">
        <v>23</v>
      </c>
      <c r="D128" s="10" t="s">
        <v>24</v>
      </c>
      <c r="E128" s="10" t="s">
        <v>25</v>
      </c>
      <c r="F128" s="10" t="s">
        <v>26</v>
      </c>
      <c r="M128" s="10"/>
      <c r="N128" s="10" t="s">
        <v>22</v>
      </c>
      <c r="O128" s="10" t="s">
        <v>23</v>
      </c>
      <c r="P128" s="10" t="s">
        <v>24</v>
      </c>
      <c r="Q128" s="10" t="s">
        <v>25</v>
      </c>
      <c r="R128" s="10" t="s">
        <v>26</v>
      </c>
    </row>
    <row r="129" spans="1:21">
      <c r="A129" s="8" t="s">
        <v>27</v>
      </c>
      <c r="B129" s="8">
        <v>4</v>
      </c>
      <c r="C129" s="8">
        <v>594.57082452431086</v>
      </c>
      <c r="D129" s="8">
        <v>148.64270613107772</v>
      </c>
      <c r="E129" s="8">
        <v>11.063506261180635</v>
      </c>
      <c r="F129" s="8">
        <v>4.7641423757023978E-6</v>
      </c>
      <c r="M129" s="8" t="s">
        <v>27</v>
      </c>
      <c r="N129" s="8">
        <v>4</v>
      </c>
      <c r="O129" s="8">
        <v>87.880479210711826</v>
      </c>
      <c r="P129" s="8">
        <v>21.970119802677956</v>
      </c>
      <c r="Q129" s="8">
        <v>3.1175632816455612</v>
      </c>
      <c r="R129" s="8">
        <v>2.59222737033587E-2</v>
      </c>
    </row>
    <row r="130" spans="1:21">
      <c r="A130" s="8" t="s">
        <v>28</v>
      </c>
      <c r="B130" s="8">
        <v>38</v>
      </c>
      <c r="C130" s="8">
        <v>510.5454545454549</v>
      </c>
      <c r="D130" s="8">
        <v>13.435406698564602</v>
      </c>
      <c r="E130" s="8"/>
      <c r="F130" s="8"/>
      <c r="M130" s="8" t="s">
        <v>28</v>
      </c>
      <c r="N130" s="8">
        <v>38</v>
      </c>
      <c r="O130" s="8">
        <v>267.79393939393941</v>
      </c>
      <c r="P130" s="8">
        <v>7.0472089314194584</v>
      </c>
      <c r="Q130" s="8"/>
      <c r="R130" s="8"/>
    </row>
    <row r="131" spans="1:21" ht="15.75" thickBot="1">
      <c r="A131" s="9" t="s">
        <v>29</v>
      </c>
      <c r="B131" s="9">
        <v>42</v>
      </c>
      <c r="C131" s="9">
        <v>1105.1162790697658</v>
      </c>
      <c r="D131" s="9"/>
      <c r="E131" s="9"/>
      <c r="F131" s="9"/>
      <c r="M131" s="9" t="s">
        <v>29</v>
      </c>
      <c r="N131" s="9">
        <v>42</v>
      </c>
      <c r="O131" s="9">
        <v>355.67441860465124</v>
      </c>
      <c r="P131" s="9"/>
      <c r="Q131" s="9"/>
      <c r="R131" s="9"/>
    </row>
    <row r="132" spans="1:21" ht="15.75" thickBot="1"/>
    <row r="133" spans="1:21">
      <c r="A133" s="10"/>
      <c r="B133" s="10" t="s">
        <v>30</v>
      </c>
      <c r="C133" s="10" t="s">
        <v>19</v>
      </c>
      <c r="D133" s="10" t="s">
        <v>31</v>
      </c>
      <c r="E133" s="10" t="s">
        <v>32</v>
      </c>
      <c r="F133" s="10" t="s">
        <v>33</v>
      </c>
      <c r="G133" s="10" t="s">
        <v>34</v>
      </c>
      <c r="H133" s="10" t="s">
        <v>35</v>
      </c>
      <c r="I133" s="10" t="s">
        <v>36</v>
      </c>
      <c r="M133" s="10"/>
      <c r="N133" s="10" t="s">
        <v>30</v>
      </c>
      <c r="O133" s="10" t="s">
        <v>19</v>
      </c>
      <c r="P133" s="10" t="s">
        <v>31</v>
      </c>
      <c r="Q133" s="10" t="s">
        <v>32</v>
      </c>
      <c r="R133" s="10" t="s">
        <v>33</v>
      </c>
      <c r="S133" s="10" t="s">
        <v>34</v>
      </c>
      <c r="T133" s="10" t="s">
        <v>35</v>
      </c>
      <c r="U133" s="10" t="s">
        <v>36</v>
      </c>
    </row>
    <row r="134" spans="1:21">
      <c r="A134" s="8" t="s">
        <v>37</v>
      </c>
      <c r="B134" s="8">
        <v>41.400000000000006</v>
      </c>
      <c r="C134" s="8">
        <v>1.5260418826988977</v>
      </c>
      <c r="D134" s="8">
        <v>27.129006398423083</v>
      </c>
      <c r="E134" s="8">
        <v>1.7764613858784418E-26</v>
      </c>
      <c r="F134" s="8">
        <v>38.310689718779123</v>
      </c>
      <c r="G134" s="8">
        <v>44.489310281220888</v>
      </c>
      <c r="H134" s="8">
        <v>38.310689718779123</v>
      </c>
      <c r="I134" s="8">
        <v>44.489310281220888</v>
      </c>
      <c r="M134" s="8" t="s">
        <v>37</v>
      </c>
      <c r="N134" s="8">
        <v>33.666666666666671</v>
      </c>
      <c r="O134" s="8">
        <v>1.1052222467808781</v>
      </c>
      <c r="P134" s="8">
        <v>30.461444985138307</v>
      </c>
      <c r="Q134" s="8">
        <v>2.6281107180708466E-28</v>
      </c>
      <c r="R134" s="8">
        <v>31.429261200457788</v>
      </c>
      <c r="S134" s="8">
        <v>35.904072132875555</v>
      </c>
      <c r="T134" s="8">
        <v>31.429261200457788</v>
      </c>
      <c r="U134" s="8">
        <v>35.904072132875555</v>
      </c>
    </row>
    <row r="135" spans="1:21">
      <c r="A135" s="8" t="s">
        <v>3</v>
      </c>
      <c r="B135" s="8">
        <v>0.3000000000000001</v>
      </c>
      <c r="C135" s="8">
        <v>4.5118374101918803E-2</v>
      </c>
      <c r="D135" s="8">
        <v>6.6491757730968777</v>
      </c>
      <c r="E135" s="8">
        <v>7.3647218078617344E-8</v>
      </c>
      <c r="F135" s="8">
        <v>0.2086626267828787</v>
      </c>
      <c r="G135" s="8">
        <v>0.39133737321712148</v>
      </c>
      <c r="H135" s="8">
        <v>0.2086626267828787</v>
      </c>
      <c r="I135" s="8">
        <v>0.39133737321712148</v>
      </c>
      <c r="M135" s="8" t="s">
        <v>3</v>
      </c>
      <c r="N135" s="8">
        <v>-0.10303030303030301</v>
      </c>
      <c r="O135" s="8">
        <v>3.2676580742221913E-2</v>
      </c>
      <c r="P135" s="8">
        <v>-3.1530319479594748</v>
      </c>
      <c r="Q135" s="8">
        <v>3.1509482058187646E-3</v>
      </c>
      <c r="R135" s="8">
        <v>-0.16918058238145534</v>
      </c>
      <c r="S135" s="8">
        <v>-3.6880023679150692E-2</v>
      </c>
      <c r="T135" s="8">
        <v>-0.16918058238145534</v>
      </c>
      <c r="U135" s="8">
        <v>-3.6880023679150692E-2</v>
      </c>
    </row>
    <row r="136" spans="1:21">
      <c r="A136" s="8" t="s">
        <v>4</v>
      </c>
      <c r="B136" s="8">
        <v>0.57272727272727064</v>
      </c>
      <c r="C136" s="8">
        <v>1.6021788122736116</v>
      </c>
      <c r="D136" s="8">
        <v>0.35746776098887978</v>
      </c>
      <c r="E136" s="8">
        <v>0.72271946439093893</v>
      </c>
      <c r="F136" s="8">
        <v>-2.6707141643828409</v>
      </c>
      <c r="G136" s="8">
        <v>3.816168709837382</v>
      </c>
      <c r="H136" s="8">
        <v>-2.6707141643828409</v>
      </c>
      <c r="I136" s="8">
        <v>3.816168709837382</v>
      </c>
      <c r="M136" s="8" t="s">
        <v>4</v>
      </c>
      <c r="N136" s="8">
        <v>-0.32121212121212001</v>
      </c>
      <c r="O136" s="8">
        <v>1.1603637401576792</v>
      </c>
      <c r="P136" s="8">
        <v>-0.27682019878393582</v>
      </c>
      <c r="Q136" s="8">
        <v>0.78341840814372432</v>
      </c>
      <c r="R136" s="8">
        <v>-2.6702457048023915</v>
      </c>
      <c r="S136" s="8">
        <v>2.0278214623781516</v>
      </c>
      <c r="T136" s="8">
        <v>-2.6702457048023915</v>
      </c>
      <c r="U136" s="8">
        <v>2.0278214623781516</v>
      </c>
    </row>
    <row r="137" spans="1:21">
      <c r="A137" s="8" t="s">
        <v>5</v>
      </c>
      <c r="B137" s="8">
        <v>0.27272727272727276</v>
      </c>
      <c r="C137" s="8">
        <v>1.6015434052241226</v>
      </c>
      <c r="D137" s="8">
        <v>0.17029027863850299</v>
      </c>
      <c r="E137" s="8">
        <v>0.8656852931616319</v>
      </c>
      <c r="F137" s="8">
        <v>-2.9694278500601445</v>
      </c>
      <c r="G137" s="8">
        <v>3.5148823955146904</v>
      </c>
      <c r="H137" s="8">
        <v>-2.9694278500601445</v>
      </c>
      <c r="I137" s="8">
        <v>3.5148823955146904</v>
      </c>
      <c r="M137" s="8" t="s">
        <v>5</v>
      </c>
      <c r="N137" s="8">
        <v>-0.58181818181818157</v>
      </c>
      <c r="O137" s="8">
        <v>1.159903552259288</v>
      </c>
      <c r="P137" s="8">
        <v>-0.50160910420948546</v>
      </c>
      <c r="Q137" s="8">
        <v>0.61883640894949155</v>
      </c>
      <c r="R137" s="8">
        <v>-2.9299201637126471</v>
      </c>
      <c r="S137" s="8">
        <v>1.7662838000762839</v>
      </c>
      <c r="T137" s="8">
        <v>-2.9299201637126471</v>
      </c>
      <c r="U137" s="8">
        <v>1.7662838000762839</v>
      </c>
    </row>
    <row r="138" spans="1:21" ht="15.75" thickBot="1">
      <c r="A138" s="9" t="s">
        <v>6</v>
      </c>
      <c r="B138" s="9">
        <v>-2.7272727272727525E-2</v>
      </c>
      <c r="C138" s="9">
        <v>1.6021788122736111</v>
      </c>
      <c r="D138" s="9">
        <v>-1.7022274332804021E-2</v>
      </c>
      <c r="E138" s="9">
        <v>0.98650790933277199</v>
      </c>
      <c r="F138" s="9">
        <v>-3.2707141643828379</v>
      </c>
      <c r="G138" s="9">
        <v>3.2161687098373832</v>
      </c>
      <c r="H138" s="9">
        <v>-3.2707141643828379</v>
      </c>
      <c r="I138" s="9">
        <v>3.2161687098373832</v>
      </c>
      <c r="M138" s="9" t="s">
        <v>6</v>
      </c>
      <c r="N138" s="9">
        <v>-1.5696969696969687</v>
      </c>
      <c r="O138" s="9">
        <v>1.160363740157679</v>
      </c>
      <c r="P138" s="9">
        <v>-1.3527628582082947</v>
      </c>
      <c r="Q138" s="9">
        <v>0.18412612205342405</v>
      </c>
      <c r="R138" s="9">
        <v>-3.9187305532872401</v>
      </c>
      <c r="S138" s="9">
        <v>0.77933661389330244</v>
      </c>
      <c r="T138" s="9">
        <v>-3.9187305532872401</v>
      </c>
      <c r="U138" s="9">
        <v>0.77933661389330244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0"/>
  <sheetViews>
    <sheetView workbookViewId="0">
      <selection activeCell="I1" sqref="I1"/>
    </sheetView>
  </sheetViews>
  <sheetFormatPr defaultRowHeight="15"/>
  <cols>
    <col min="7" max="7" width="10" customWidth="1"/>
    <col min="13" max="13" width="10.42578125" customWidth="1"/>
  </cols>
  <sheetData>
    <row r="1" spans="1:13">
      <c r="A1" t="s">
        <v>13</v>
      </c>
    </row>
    <row r="2" spans="1:13">
      <c r="A2" t="s">
        <v>38</v>
      </c>
    </row>
    <row r="7" spans="1:13" ht="60">
      <c r="A7" t="s">
        <v>39</v>
      </c>
      <c r="C7" t="s">
        <v>40</v>
      </c>
      <c r="D7" t="s">
        <v>0</v>
      </c>
      <c r="E7" t="s">
        <v>1</v>
      </c>
      <c r="F7" t="s">
        <v>41</v>
      </c>
      <c r="G7" s="12" t="s">
        <v>42</v>
      </c>
      <c r="H7" s="12" t="s">
        <v>43</v>
      </c>
      <c r="I7" s="12" t="s">
        <v>10</v>
      </c>
      <c r="J7" s="12" t="s">
        <v>44</v>
      </c>
      <c r="K7" s="12" t="s">
        <v>45</v>
      </c>
      <c r="L7" s="12" t="s">
        <v>46</v>
      </c>
      <c r="M7" s="12" t="s">
        <v>47</v>
      </c>
    </row>
    <row r="8" spans="1:13">
      <c r="A8">
        <v>2006</v>
      </c>
      <c r="B8">
        <v>1</v>
      </c>
      <c r="C8">
        <f>F8+E8-D8</f>
        <v>160612</v>
      </c>
      <c r="D8">
        <v>14353</v>
      </c>
      <c r="E8">
        <v>14989</v>
      </c>
      <c r="F8">
        <v>159976</v>
      </c>
      <c r="G8" s="1">
        <v>39</v>
      </c>
      <c r="H8" s="4">
        <v>31</v>
      </c>
      <c r="I8" s="1">
        <f t="shared" ref="I8:I50" si="0">G8-H8</f>
        <v>8</v>
      </c>
      <c r="J8">
        <f>E8/H8</f>
        <v>483.51612903225805</v>
      </c>
      <c r="K8">
        <f>I8*J8</f>
        <v>3868.1290322580644</v>
      </c>
      <c r="L8" s="6">
        <f>F8-K8</f>
        <v>156107.87096774194</v>
      </c>
      <c r="M8" s="13">
        <f>I8/G8</f>
        <v>0.20512820512820512</v>
      </c>
    </row>
    <row r="9" spans="1:13">
      <c r="B9">
        <v>2</v>
      </c>
      <c r="C9">
        <f>F8</f>
        <v>159976</v>
      </c>
      <c r="D9">
        <v>13970</v>
      </c>
      <c r="E9">
        <v>12550</v>
      </c>
      <c r="F9">
        <v>161396</v>
      </c>
      <c r="G9" s="1">
        <v>39</v>
      </c>
      <c r="H9" s="1">
        <v>32</v>
      </c>
      <c r="I9" s="1">
        <f t="shared" si="0"/>
        <v>7</v>
      </c>
      <c r="J9">
        <f t="shared" ref="J9:J50" si="1">E9/H9</f>
        <v>392.1875</v>
      </c>
      <c r="K9">
        <f t="shared" ref="K9:K50" si="2">I9*J9</f>
        <v>2745.3125</v>
      </c>
      <c r="L9" s="6">
        <f>L8+D9-E9-K9</f>
        <v>154782.55846774194</v>
      </c>
      <c r="M9" s="13">
        <f t="shared" ref="M9:M50" si="3">I9/G9</f>
        <v>0.17948717948717949</v>
      </c>
    </row>
    <row r="10" spans="1:13">
      <c r="B10">
        <v>3</v>
      </c>
      <c r="C10">
        <f t="shared" ref="C10:C50" si="4">F9</f>
        <v>161396</v>
      </c>
      <c r="D10">
        <v>15305</v>
      </c>
      <c r="E10">
        <v>22009</v>
      </c>
      <c r="F10">
        <v>154692</v>
      </c>
      <c r="G10" s="1">
        <v>39</v>
      </c>
      <c r="H10" s="1">
        <v>34</v>
      </c>
      <c r="I10" s="1">
        <f t="shared" si="0"/>
        <v>5</v>
      </c>
      <c r="J10">
        <f t="shared" si="1"/>
        <v>647.32352941176475</v>
      </c>
      <c r="K10">
        <f t="shared" si="2"/>
        <v>3236.6176470588239</v>
      </c>
      <c r="L10" s="6">
        <f t="shared" ref="L10:L50" si="5">L9+D10-E10-K10</f>
        <v>144841.94082068311</v>
      </c>
      <c r="M10" s="13">
        <f t="shared" si="3"/>
        <v>0.12820512820512819</v>
      </c>
    </row>
    <row r="11" spans="1:13">
      <c r="B11">
        <v>4</v>
      </c>
      <c r="C11">
        <f t="shared" si="4"/>
        <v>154692</v>
      </c>
      <c r="D11">
        <v>15550</v>
      </c>
      <c r="E11">
        <v>19980</v>
      </c>
      <c r="F11">
        <v>150263</v>
      </c>
      <c r="G11" s="1">
        <v>39</v>
      </c>
      <c r="H11" s="1">
        <v>34</v>
      </c>
      <c r="I11" s="1">
        <f t="shared" si="0"/>
        <v>5</v>
      </c>
      <c r="J11">
        <f t="shared" si="1"/>
        <v>587.64705882352939</v>
      </c>
      <c r="K11">
        <f t="shared" si="2"/>
        <v>2938.2352941176468</v>
      </c>
      <c r="L11" s="6">
        <f t="shared" si="5"/>
        <v>137473.70552656546</v>
      </c>
      <c r="M11" s="13">
        <f t="shared" si="3"/>
        <v>0.12820512820512819</v>
      </c>
    </row>
    <row r="12" spans="1:13">
      <c r="A12">
        <v>2007</v>
      </c>
      <c r="B12">
        <v>1</v>
      </c>
      <c r="C12">
        <f t="shared" si="4"/>
        <v>150263</v>
      </c>
      <c r="D12">
        <v>15225</v>
      </c>
      <c r="E12">
        <v>16976</v>
      </c>
      <c r="F12">
        <v>148512</v>
      </c>
      <c r="G12" s="1">
        <v>39</v>
      </c>
      <c r="H12" s="4">
        <v>34</v>
      </c>
      <c r="I12" s="1">
        <f t="shared" si="0"/>
        <v>5</v>
      </c>
      <c r="J12">
        <f t="shared" si="1"/>
        <v>499.29411764705884</v>
      </c>
      <c r="K12">
        <f t="shared" si="2"/>
        <v>2496.4705882352941</v>
      </c>
      <c r="L12" s="6">
        <f t="shared" si="5"/>
        <v>133226.23493833016</v>
      </c>
      <c r="M12" s="13">
        <f t="shared" si="3"/>
        <v>0.12820512820512819</v>
      </c>
    </row>
    <row r="13" spans="1:13">
      <c r="B13">
        <v>2</v>
      </c>
      <c r="C13">
        <f t="shared" si="4"/>
        <v>148512</v>
      </c>
      <c r="D13">
        <v>15465</v>
      </c>
      <c r="E13">
        <v>15265</v>
      </c>
      <c r="F13">
        <v>148712</v>
      </c>
      <c r="G13" s="1">
        <v>39</v>
      </c>
      <c r="H13" s="4">
        <v>31</v>
      </c>
      <c r="I13" s="1">
        <f t="shared" si="0"/>
        <v>8</v>
      </c>
      <c r="J13">
        <f t="shared" si="1"/>
        <v>492.41935483870969</v>
      </c>
      <c r="K13">
        <f t="shared" si="2"/>
        <v>3939.3548387096776</v>
      </c>
      <c r="L13" s="6">
        <f t="shared" si="5"/>
        <v>129486.88009962048</v>
      </c>
      <c r="M13" s="13">
        <f t="shared" si="3"/>
        <v>0.20512820512820512</v>
      </c>
    </row>
    <row r="14" spans="1:13">
      <c r="B14">
        <v>3</v>
      </c>
      <c r="C14">
        <f t="shared" si="4"/>
        <v>148712</v>
      </c>
      <c r="D14">
        <v>15606</v>
      </c>
      <c r="E14">
        <v>16781</v>
      </c>
      <c r="F14">
        <v>147537</v>
      </c>
      <c r="G14" s="4">
        <v>39</v>
      </c>
      <c r="H14" s="4">
        <v>31</v>
      </c>
      <c r="I14" s="1">
        <f t="shared" si="0"/>
        <v>8</v>
      </c>
      <c r="J14">
        <f t="shared" si="1"/>
        <v>541.32258064516134</v>
      </c>
      <c r="K14">
        <f t="shared" si="2"/>
        <v>4330.5806451612907</v>
      </c>
      <c r="L14" s="6">
        <f t="shared" si="5"/>
        <v>123981.29945445921</v>
      </c>
      <c r="M14" s="13">
        <f t="shared" si="3"/>
        <v>0.20512820512820512</v>
      </c>
    </row>
    <row r="15" spans="1:13">
      <c r="B15">
        <v>4</v>
      </c>
      <c r="C15">
        <f t="shared" si="4"/>
        <v>147537</v>
      </c>
      <c r="D15">
        <v>18365</v>
      </c>
      <c r="E15">
        <v>12655</v>
      </c>
      <c r="F15">
        <v>153247</v>
      </c>
      <c r="G15" s="4">
        <v>49</v>
      </c>
      <c r="H15" s="4">
        <v>30</v>
      </c>
      <c r="I15">
        <f t="shared" si="0"/>
        <v>19</v>
      </c>
      <c r="J15">
        <f t="shared" si="1"/>
        <v>421.83333333333331</v>
      </c>
      <c r="K15">
        <f t="shared" si="2"/>
        <v>8014.833333333333</v>
      </c>
      <c r="L15" s="6">
        <f t="shared" si="5"/>
        <v>121676.46612112589</v>
      </c>
      <c r="M15" s="13">
        <f t="shared" si="3"/>
        <v>0.38775510204081631</v>
      </c>
    </row>
    <row r="16" spans="1:13">
      <c r="A16">
        <v>2008</v>
      </c>
      <c r="B16">
        <v>1</v>
      </c>
      <c r="C16">
        <f t="shared" si="4"/>
        <v>153247</v>
      </c>
      <c r="D16">
        <v>17880</v>
      </c>
      <c r="E16">
        <v>12435</v>
      </c>
      <c r="F16">
        <v>158692</v>
      </c>
      <c r="G16" s="4">
        <v>49</v>
      </c>
      <c r="H16" s="4">
        <v>30</v>
      </c>
      <c r="I16">
        <f t="shared" si="0"/>
        <v>19</v>
      </c>
      <c r="J16">
        <f t="shared" si="1"/>
        <v>414.5</v>
      </c>
      <c r="K16">
        <f t="shared" si="2"/>
        <v>7875.5</v>
      </c>
      <c r="L16" s="6">
        <f t="shared" si="5"/>
        <v>119245.96612112591</v>
      </c>
      <c r="M16" s="13">
        <f t="shared" si="3"/>
        <v>0.38775510204081631</v>
      </c>
    </row>
    <row r="17" spans="1:13">
      <c r="B17">
        <v>2</v>
      </c>
      <c r="C17">
        <f t="shared" si="4"/>
        <v>158692</v>
      </c>
      <c r="D17">
        <v>14463</v>
      </c>
      <c r="E17">
        <v>10153</v>
      </c>
      <c r="F17">
        <v>163002</v>
      </c>
      <c r="G17" s="4">
        <v>49</v>
      </c>
      <c r="H17" s="4">
        <v>29</v>
      </c>
      <c r="I17">
        <f t="shared" si="0"/>
        <v>20</v>
      </c>
      <c r="J17">
        <f t="shared" si="1"/>
        <v>350.10344827586209</v>
      </c>
      <c r="K17">
        <f t="shared" si="2"/>
        <v>7002.0689655172418</v>
      </c>
      <c r="L17" s="6">
        <f t="shared" si="5"/>
        <v>116553.89715560866</v>
      </c>
      <c r="M17" s="13">
        <f t="shared" si="3"/>
        <v>0.40816326530612246</v>
      </c>
    </row>
    <row r="18" spans="1:13">
      <c r="B18">
        <v>3</v>
      </c>
      <c r="C18">
        <f t="shared" si="4"/>
        <v>163002</v>
      </c>
      <c r="D18">
        <v>18386</v>
      </c>
      <c r="E18">
        <v>16525</v>
      </c>
      <c r="F18">
        <v>164863</v>
      </c>
      <c r="G18" s="4">
        <v>49</v>
      </c>
      <c r="H18" s="4">
        <v>30</v>
      </c>
      <c r="I18">
        <f t="shared" si="0"/>
        <v>19</v>
      </c>
      <c r="J18">
        <f t="shared" si="1"/>
        <v>550.83333333333337</v>
      </c>
      <c r="K18">
        <f t="shared" si="2"/>
        <v>10465.833333333334</v>
      </c>
      <c r="L18" s="6">
        <f t="shared" si="5"/>
        <v>107949.06382227533</v>
      </c>
      <c r="M18" s="13">
        <f t="shared" si="3"/>
        <v>0.38775510204081631</v>
      </c>
    </row>
    <row r="19" spans="1:13">
      <c r="B19">
        <v>4</v>
      </c>
      <c r="C19">
        <f t="shared" si="4"/>
        <v>164863</v>
      </c>
      <c r="D19">
        <v>16757</v>
      </c>
      <c r="E19">
        <v>12406</v>
      </c>
      <c r="F19">
        <v>169214</v>
      </c>
      <c r="G19" s="4">
        <v>49</v>
      </c>
      <c r="H19" s="4">
        <v>30</v>
      </c>
      <c r="I19">
        <f t="shared" si="0"/>
        <v>19</v>
      </c>
      <c r="J19">
        <f t="shared" si="1"/>
        <v>413.53333333333336</v>
      </c>
      <c r="K19">
        <f t="shared" si="2"/>
        <v>7857.1333333333341</v>
      </c>
      <c r="L19" s="6">
        <f t="shared" si="5"/>
        <v>104442.930488942</v>
      </c>
      <c r="M19" s="13">
        <f t="shared" si="3"/>
        <v>0.38775510204081631</v>
      </c>
    </row>
    <row r="20" spans="1:13">
      <c r="A20">
        <v>2009</v>
      </c>
      <c r="B20">
        <v>1</v>
      </c>
      <c r="C20">
        <f t="shared" si="4"/>
        <v>169214</v>
      </c>
      <c r="D20">
        <v>15153</v>
      </c>
      <c r="E20">
        <v>10913</v>
      </c>
      <c r="F20">
        <v>173454</v>
      </c>
      <c r="G20" s="4">
        <v>49</v>
      </c>
      <c r="H20" s="4">
        <v>31</v>
      </c>
      <c r="I20">
        <f t="shared" si="0"/>
        <v>18</v>
      </c>
      <c r="J20">
        <f t="shared" si="1"/>
        <v>352.03225806451616</v>
      </c>
      <c r="K20">
        <f t="shared" si="2"/>
        <v>6336.5806451612907</v>
      </c>
      <c r="L20" s="6">
        <f t="shared" si="5"/>
        <v>102346.34984378071</v>
      </c>
      <c r="M20" s="13">
        <f t="shared" si="3"/>
        <v>0.36734693877551022</v>
      </c>
    </row>
    <row r="21" spans="1:13">
      <c r="B21">
        <v>2</v>
      </c>
      <c r="C21">
        <f t="shared" si="4"/>
        <v>173454</v>
      </c>
      <c r="D21">
        <v>14234</v>
      </c>
      <c r="E21">
        <v>11842</v>
      </c>
      <c r="F21">
        <v>175846</v>
      </c>
      <c r="G21" s="4">
        <v>49</v>
      </c>
      <c r="H21" s="4">
        <v>30</v>
      </c>
      <c r="I21">
        <f t="shared" si="0"/>
        <v>19</v>
      </c>
      <c r="J21">
        <f t="shared" si="1"/>
        <v>394.73333333333335</v>
      </c>
      <c r="K21">
        <f t="shared" si="2"/>
        <v>7499.9333333333334</v>
      </c>
      <c r="L21" s="6">
        <f t="shared" si="5"/>
        <v>97238.41651044738</v>
      </c>
      <c r="M21" s="13">
        <f t="shared" si="3"/>
        <v>0.38775510204081631</v>
      </c>
    </row>
    <row r="22" spans="1:13">
      <c r="B22">
        <v>3</v>
      </c>
      <c r="C22">
        <f t="shared" si="4"/>
        <v>175846</v>
      </c>
      <c r="D22">
        <v>19098</v>
      </c>
      <c r="E22">
        <v>13359</v>
      </c>
      <c r="F22">
        <v>181585</v>
      </c>
      <c r="G22" s="4">
        <v>49</v>
      </c>
      <c r="H22" s="4">
        <v>29</v>
      </c>
      <c r="I22">
        <f t="shared" si="0"/>
        <v>20</v>
      </c>
      <c r="J22">
        <f t="shared" si="1"/>
        <v>460.65517241379308</v>
      </c>
      <c r="K22">
        <f t="shared" si="2"/>
        <v>9213.1034482758623</v>
      </c>
      <c r="L22" s="6">
        <f t="shared" si="5"/>
        <v>93764.31306217151</v>
      </c>
      <c r="M22" s="13">
        <f t="shared" si="3"/>
        <v>0.40816326530612246</v>
      </c>
    </row>
    <row r="23" spans="1:13">
      <c r="B23">
        <v>4</v>
      </c>
      <c r="C23">
        <f t="shared" si="4"/>
        <v>181585</v>
      </c>
      <c r="D23">
        <v>18309</v>
      </c>
      <c r="E23">
        <v>12844</v>
      </c>
      <c r="F23">
        <v>187050</v>
      </c>
      <c r="G23" s="4">
        <v>49</v>
      </c>
      <c r="H23" s="4">
        <v>32</v>
      </c>
      <c r="I23">
        <f t="shared" si="0"/>
        <v>17</v>
      </c>
      <c r="J23">
        <f t="shared" si="1"/>
        <v>401.375</v>
      </c>
      <c r="K23">
        <f t="shared" si="2"/>
        <v>6823.375</v>
      </c>
      <c r="L23" s="6">
        <f t="shared" si="5"/>
        <v>92405.93806217151</v>
      </c>
      <c r="M23" s="13">
        <f t="shared" si="3"/>
        <v>0.34693877551020408</v>
      </c>
    </row>
    <row r="24" spans="1:13">
      <c r="A24">
        <v>2010</v>
      </c>
      <c r="B24">
        <v>1</v>
      </c>
      <c r="C24">
        <f t="shared" si="4"/>
        <v>187050</v>
      </c>
      <c r="D24">
        <v>16752</v>
      </c>
      <c r="E24">
        <v>11228</v>
      </c>
      <c r="F24">
        <v>192574</v>
      </c>
      <c r="G24" s="4">
        <v>49</v>
      </c>
      <c r="H24">
        <v>32</v>
      </c>
      <c r="I24">
        <f t="shared" si="0"/>
        <v>17</v>
      </c>
      <c r="J24">
        <f t="shared" si="1"/>
        <v>350.875</v>
      </c>
      <c r="K24">
        <f t="shared" si="2"/>
        <v>5964.875</v>
      </c>
      <c r="L24" s="6">
        <f t="shared" si="5"/>
        <v>91965.06306217151</v>
      </c>
      <c r="M24" s="13">
        <f t="shared" si="3"/>
        <v>0.34693877551020408</v>
      </c>
    </row>
    <row r="25" spans="1:13">
      <c r="B25">
        <v>2</v>
      </c>
      <c r="C25">
        <f t="shared" si="4"/>
        <v>192574</v>
      </c>
      <c r="D25">
        <v>15594</v>
      </c>
      <c r="E25">
        <v>14168</v>
      </c>
      <c r="F25">
        <v>194000</v>
      </c>
      <c r="G25" s="4">
        <v>49</v>
      </c>
      <c r="H25">
        <v>32</v>
      </c>
      <c r="I25">
        <f t="shared" si="0"/>
        <v>17</v>
      </c>
      <c r="J25">
        <f t="shared" si="1"/>
        <v>442.75</v>
      </c>
      <c r="K25">
        <f t="shared" si="2"/>
        <v>7526.75</v>
      </c>
      <c r="L25" s="6">
        <f t="shared" si="5"/>
        <v>85864.31306217151</v>
      </c>
      <c r="M25" s="13">
        <f t="shared" si="3"/>
        <v>0.34693877551020408</v>
      </c>
    </row>
    <row r="26" spans="1:13">
      <c r="B26">
        <v>3</v>
      </c>
      <c r="C26">
        <f t="shared" si="4"/>
        <v>194000</v>
      </c>
      <c r="D26">
        <v>19651</v>
      </c>
      <c r="E26">
        <v>18960</v>
      </c>
      <c r="F26">
        <v>194691</v>
      </c>
      <c r="G26" s="4">
        <v>49</v>
      </c>
      <c r="H26">
        <v>31</v>
      </c>
      <c r="I26">
        <f t="shared" si="0"/>
        <v>18</v>
      </c>
      <c r="J26">
        <f t="shared" si="1"/>
        <v>611.61290322580646</v>
      </c>
      <c r="K26">
        <f t="shared" si="2"/>
        <v>11009.032258064517</v>
      </c>
      <c r="L26" s="6">
        <f t="shared" si="5"/>
        <v>75546.280804106995</v>
      </c>
      <c r="M26" s="13">
        <f t="shared" si="3"/>
        <v>0.36734693877551022</v>
      </c>
    </row>
    <row r="27" spans="1:13">
      <c r="B27">
        <v>4</v>
      </c>
      <c r="C27">
        <f t="shared" si="4"/>
        <v>194691</v>
      </c>
      <c r="D27">
        <v>20390</v>
      </c>
      <c r="E27">
        <v>16997</v>
      </c>
      <c r="F27">
        <v>198084</v>
      </c>
      <c r="G27" s="4">
        <v>49</v>
      </c>
      <c r="H27">
        <v>31</v>
      </c>
      <c r="I27">
        <f t="shared" si="0"/>
        <v>18</v>
      </c>
      <c r="J27">
        <f t="shared" si="1"/>
        <v>548.29032258064512</v>
      </c>
      <c r="K27">
        <f t="shared" si="2"/>
        <v>9869.2258064516118</v>
      </c>
      <c r="L27" s="6">
        <f t="shared" si="5"/>
        <v>69070.054997655388</v>
      </c>
      <c r="M27" s="13">
        <f t="shared" si="3"/>
        <v>0.36734693877551022</v>
      </c>
    </row>
    <row r="28" spans="1:13">
      <c r="A28">
        <v>2011</v>
      </c>
      <c r="B28">
        <v>1</v>
      </c>
      <c r="C28">
        <f t="shared" si="4"/>
        <v>198084</v>
      </c>
      <c r="D28">
        <v>17957</v>
      </c>
      <c r="E28">
        <v>18014</v>
      </c>
      <c r="F28">
        <v>198027</v>
      </c>
      <c r="G28" s="4">
        <v>49</v>
      </c>
      <c r="H28">
        <v>37</v>
      </c>
      <c r="I28">
        <f t="shared" si="0"/>
        <v>12</v>
      </c>
      <c r="J28">
        <f t="shared" si="1"/>
        <v>486.86486486486484</v>
      </c>
      <c r="K28">
        <f t="shared" si="2"/>
        <v>5842.3783783783783</v>
      </c>
      <c r="L28" s="6">
        <f t="shared" si="5"/>
        <v>63170.676619277008</v>
      </c>
      <c r="M28" s="13">
        <f t="shared" si="3"/>
        <v>0.24489795918367346</v>
      </c>
    </row>
    <row r="29" spans="1:13">
      <c r="B29">
        <v>2</v>
      </c>
      <c r="C29">
        <f t="shared" si="4"/>
        <v>198027</v>
      </c>
      <c r="D29">
        <v>17390</v>
      </c>
      <c r="E29">
        <v>11617</v>
      </c>
      <c r="F29">
        <v>198757</v>
      </c>
      <c r="G29" s="4">
        <v>49</v>
      </c>
      <c r="H29">
        <v>36</v>
      </c>
      <c r="I29">
        <f t="shared" si="0"/>
        <v>13</v>
      </c>
      <c r="J29">
        <f t="shared" si="1"/>
        <v>322.69444444444446</v>
      </c>
      <c r="K29">
        <f t="shared" si="2"/>
        <v>4195.0277777777783</v>
      </c>
      <c r="L29" s="6">
        <f t="shared" si="5"/>
        <v>64748.648841499235</v>
      </c>
      <c r="M29" s="13">
        <f t="shared" si="3"/>
        <v>0.26530612244897961</v>
      </c>
    </row>
    <row r="30" spans="1:13">
      <c r="B30">
        <v>3</v>
      </c>
      <c r="C30">
        <f t="shared" si="4"/>
        <v>198757</v>
      </c>
      <c r="D30">
        <v>21873</v>
      </c>
      <c r="E30">
        <v>19996</v>
      </c>
      <c r="F30">
        <v>200634</v>
      </c>
      <c r="G30" s="4">
        <v>49</v>
      </c>
      <c r="H30">
        <v>33</v>
      </c>
      <c r="I30">
        <f t="shared" si="0"/>
        <v>16</v>
      </c>
      <c r="J30">
        <f t="shared" si="1"/>
        <v>605.93939393939399</v>
      </c>
      <c r="K30">
        <f t="shared" si="2"/>
        <v>9695.0303030303039</v>
      </c>
      <c r="L30" s="6">
        <f t="shared" si="5"/>
        <v>56930.618538468931</v>
      </c>
      <c r="M30" s="13">
        <f t="shared" si="3"/>
        <v>0.32653061224489793</v>
      </c>
    </row>
    <row r="31" spans="1:13">
      <c r="B31">
        <v>4</v>
      </c>
      <c r="C31">
        <f t="shared" si="4"/>
        <v>200634</v>
      </c>
      <c r="D31">
        <v>15675</v>
      </c>
      <c r="E31">
        <v>18095</v>
      </c>
      <c r="F31">
        <v>198214</v>
      </c>
      <c r="G31" s="4">
        <v>49</v>
      </c>
      <c r="H31">
        <v>32</v>
      </c>
      <c r="I31">
        <f t="shared" si="0"/>
        <v>17</v>
      </c>
      <c r="J31">
        <f t="shared" si="1"/>
        <v>565.46875</v>
      </c>
      <c r="K31">
        <f t="shared" si="2"/>
        <v>9612.96875</v>
      </c>
      <c r="L31" s="6">
        <f t="shared" si="5"/>
        <v>44897.649788468931</v>
      </c>
      <c r="M31" s="13">
        <f t="shared" si="3"/>
        <v>0.34693877551020408</v>
      </c>
    </row>
    <row r="32" spans="1:13">
      <c r="A32">
        <v>2012</v>
      </c>
      <c r="B32">
        <v>1</v>
      </c>
      <c r="C32">
        <f t="shared" si="4"/>
        <v>198214</v>
      </c>
      <c r="D32">
        <v>19136</v>
      </c>
      <c r="E32">
        <v>17921</v>
      </c>
      <c r="F32">
        <v>199229</v>
      </c>
      <c r="G32" s="4">
        <v>49</v>
      </c>
      <c r="H32" s="4">
        <v>32</v>
      </c>
      <c r="I32">
        <f t="shared" si="0"/>
        <v>17</v>
      </c>
      <c r="J32">
        <f t="shared" si="1"/>
        <v>560.03125</v>
      </c>
      <c r="K32">
        <f t="shared" si="2"/>
        <v>9520.53125</v>
      </c>
      <c r="L32" s="6">
        <f t="shared" si="5"/>
        <v>36592.118538468931</v>
      </c>
      <c r="M32" s="13">
        <f t="shared" si="3"/>
        <v>0.34693877551020408</v>
      </c>
    </row>
    <row r="33" spans="1:13">
      <c r="B33">
        <v>2</v>
      </c>
      <c r="C33">
        <f t="shared" si="4"/>
        <v>199229</v>
      </c>
      <c r="D33">
        <v>18549</v>
      </c>
      <c r="E33">
        <v>11910</v>
      </c>
      <c r="F33">
        <v>205868</v>
      </c>
      <c r="G33" s="4">
        <v>49</v>
      </c>
      <c r="H33" s="4">
        <v>33</v>
      </c>
      <c r="I33">
        <f t="shared" si="0"/>
        <v>16</v>
      </c>
      <c r="J33">
        <f t="shared" si="1"/>
        <v>360.90909090909093</v>
      </c>
      <c r="K33">
        <f t="shared" si="2"/>
        <v>5774.545454545455</v>
      </c>
      <c r="L33" s="6">
        <f t="shared" si="5"/>
        <v>37456.573083923475</v>
      </c>
      <c r="M33" s="13">
        <f t="shared" si="3"/>
        <v>0.32653061224489793</v>
      </c>
    </row>
    <row r="34" spans="1:13">
      <c r="B34">
        <v>3</v>
      </c>
      <c r="C34">
        <f t="shared" si="4"/>
        <v>205868</v>
      </c>
      <c r="D34">
        <v>20370</v>
      </c>
      <c r="E34">
        <v>17538</v>
      </c>
      <c r="F34">
        <v>208700</v>
      </c>
      <c r="G34" s="4">
        <v>49</v>
      </c>
      <c r="H34" s="4">
        <v>33</v>
      </c>
      <c r="I34">
        <f t="shared" si="0"/>
        <v>16</v>
      </c>
      <c r="J34">
        <f t="shared" si="1"/>
        <v>531.4545454545455</v>
      </c>
      <c r="K34">
        <f t="shared" si="2"/>
        <v>8503.2727272727279</v>
      </c>
      <c r="L34" s="6">
        <f t="shared" si="5"/>
        <v>31785.300356650747</v>
      </c>
      <c r="M34" s="13">
        <f t="shared" si="3"/>
        <v>0.32653061224489793</v>
      </c>
    </row>
    <row r="35" spans="1:13">
      <c r="B35">
        <v>4</v>
      </c>
      <c r="C35">
        <f t="shared" si="4"/>
        <v>208700</v>
      </c>
      <c r="D35">
        <v>20163</v>
      </c>
      <c r="E35">
        <v>18762</v>
      </c>
      <c r="F35">
        <v>210101</v>
      </c>
      <c r="G35" s="4">
        <v>49</v>
      </c>
      <c r="H35" s="4">
        <v>32</v>
      </c>
      <c r="I35">
        <f t="shared" si="0"/>
        <v>17</v>
      </c>
      <c r="J35">
        <f t="shared" si="1"/>
        <v>586.3125</v>
      </c>
      <c r="K35">
        <f t="shared" si="2"/>
        <v>9967.3125</v>
      </c>
      <c r="L35" s="6">
        <f t="shared" si="5"/>
        <v>23218.987856650747</v>
      </c>
      <c r="M35" s="13">
        <f t="shared" si="3"/>
        <v>0.34693877551020408</v>
      </c>
    </row>
    <row r="36" spans="1:13">
      <c r="A36">
        <v>2013</v>
      </c>
      <c r="B36">
        <v>1</v>
      </c>
      <c r="C36">
        <f t="shared" si="4"/>
        <v>210101</v>
      </c>
      <c r="D36">
        <v>19431</v>
      </c>
      <c r="E36">
        <v>13464</v>
      </c>
      <c r="F36">
        <v>216068</v>
      </c>
      <c r="G36" s="4">
        <v>49</v>
      </c>
      <c r="H36" s="4">
        <v>29</v>
      </c>
      <c r="I36">
        <f t="shared" si="0"/>
        <v>20</v>
      </c>
      <c r="J36">
        <f t="shared" si="1"/>
        <v>464.27586206896552</v>
      </c>
      <c r="K36">
        <f t="shared" si="2"/>
        <v>9285.5172413793098</v>
      </c>
      <c r="L36" s="6">
        <f t="shared" si="5"/>
        <v>19900.470615271435</v>
      </c>
      <c r="M36" s="13">
        <f t="shared" si="3"/>
        <v>0.40816326530612246</v>
      </c>
    </row>
    <row r="37" spans="1:13">
      <c r="B37">
        <v>2</v>
      </c>
      <c r="C37">
        <f t="shared" si="4"/>
        <v>216068</v>
      </c>
      <c r="D37">
        <v>18295</v>
      </c>
      <c r="E37">
        <v>11296</v>
      </c>
      <c r="F37">
        <v>223067</v>
      </c>
      <c r="G37" s="4">
        <v>49</v>
      </c>
      <c r="H37" s="4">
        <v>33</v>
      </c>
      <c r="I37">
        <f t="shared" si="0"/>
        <v>16</v>
      </c>
      <c r="J37">
        <f t="shared" si="1"/>
        <v>342.30303030303031</v>
      </c>
      <c r="K37">
        <f t="shared" si="2"/>
        <v>5476.848484848485</v>
      </c>
      <c r="L37" s="6">
        <f t="shared" si="5"/>
        <v>21422.622130422951</v>
      </c>
      <c r="M37" s="13">
        <f t="shared" si="3"/>
        <v>0.32653061224489793</v>
      </c>
    </row>
    <row r="38" spans="1:13">
      <c r="B38">
        <v>3</v>
      </c>
      <c r="C38">
        <f t="shared" si="4"/>
        <v>223067</v>
      </c>
      <c r="D38">
        <v>21855</v>
      </c>
      <c r="E38">
        <v>15746</v>
      </c>
      <c r="F38">
        <v>229176</v>
      </c>
      <c r="G38" s="4">
        <v>49</v>
      </c>
      <c r="H38" s="4">
        <v>25</v>
      </c>
      <c r="I38">
        <f t="shared" si="0"/>
        <v>24</v>
      </c>
      <c r="J38">
        <f t="shared" si="1"/>
        <v>629.84</v>
      </c>
      <c r="K38">
        <f t="shared" si="2"/>
        <v>15116.16</v>
      </c>
      <c r="L38" s="6">
        <f t="shared" si="5"/>
        <v>12415.462130422955</v>
      </c>
      <c r="M38" s="13">
        <f t="shared" si="3"/>
        <v>0.48979591836734693</v>
      </c>
    </row>
    <row r="39" spans="1:13">
      <c r="B39">
        <v>4</v>
      </c>
      <c r="C39">
        <f t="shared" si="4"/>
        <v>229176</v>
      </c>
      <c r="D39">
        <v>21055</v>
      </c>
      <c r="E39">
        <v>17772</v>
      </c>
      <c r="F39">
        <v>232459</v>
      </c>
      <c r="G39" s="4">
        <v>49</v>
      </c>
      <c r="H39" s="4">
        <v>34</v>
      </c>
      <c r="I39">
        <f t="shared" si="0"/>
        <v>15</v>
      </c>
      <c r="J39">
        <f t="shared" si="1"/>
        <v>522.70588235294122</v>
      </c>
      <c r="K39">
        <f t="shared" si="2"/>
        <v>7840.588235294118</v>
      </c>
      <c r="L39" s="6">
        <f t="shared" si="5"/>
        <v>7857.8738951288333</v>
      </c>
      <c r="M39" s="13">
        <f t="shared" si="3"/>
        <v>0.30612244897959184</v>
      </c>
    </row>
    <row r="40" spans="1:13">
      <c r="A40">
        <v>2014</v>
      </c>
      <c r="B40">
        <v>1</v>
      </c>
      <c r="C40">
        <f t="shared" si="4"/>
        <v>232459</v>
      </c>
      <c r="D40">
        <v>21242</v>
      </c>
      <c r="E40">
        <v>16468</v>
      </c>
      <c r="F40">
        <v>237413</v>
      </c>
      <c r="G40" s="4">
        <v>49</v>
      </c>
      <c r="H40" s="4">
        <v>33</v>
      </c>
      <c r="I40">
        <f t="shared" si="0"/>
        <v>16</v>
      </c>
      <c r="J40">
        <f t="shared" si="1"/>
        <v>499.030303030303</v>
      </c>
      <c r="K40">
        <f t="shared" si="2"/>
        <v>7984.484848484848</v>
      </c>
      <c r="L40" s="6">
        <f t="shared" si="5"/>
        <v>4647.3890466439843</v>
      </c>
      <c r="M40" s="13">
        <f t="shared" si="3"/>
        <v>0.32653061224489793</v>
      </c>
    </row>
    <row r="41" spans="1:13">
      <c r="B41">
        <v>2</v>
      </c>
      <c r="C41">
        <f t="shared" si="4"/>
        <v>237413</v>
      </c>
      <c r="D41">
        <v>16419</v>
      </c>
      <c r="E41">
        <v>14087</v>
      </c>
      <c r="F41">
        <v>239745</v>
      </c>
      <c r="G41" s="4">
        <v>49</v>
      </c>
      <c r="H41" s="4">
        <v>31</v>
      </c>
      <c r="I41">
        <f t="shared" si="0"/>
        <v>18</v>
      </c>
      <c r="J41">
        <f t="shared" si="1"/>
        <v>454.41935483870969</v>
      </c>
      <c r="K41">
        <f t="shared" si="2"/>
        <v>8179.5483870967746</v>
      </c>
      <c r="L41" s="6">
        <f t="shared" si="5"/>
        <v>-1200.1593404527903</v>
      </c>
      <c r="M41" s="13">
        <f t="shared" si="3"/>
        <v>0.36734693877551022</v>
      </c>
    </row>
    <row r="42" spans="1:13">
      <c r="B42">
        <v>3</v>
      </c>
      <c r="C42">
        <f t="shared" si="4"/>
        <v>239745</v>
      </c>
      <c r="D42">
        <v>23281</v>
      </c>
      <c r="E42">
        <v>18264</v>
      </c>
      <c r="F42">
        <v>244762</v>
      </c>
      <c r="G42" s="4">
        <v>49</v>
      </c>
      <c r="H42" s="4">
        <v>31</v>
      </c>
      <c r="I42">
        <f t="shared" si="0"/>
        <v>18</v>
      </c>
      <c r="J42">
        <f t="shared" si="1"/>
        <v>589.16129032258061</v>
      </c>
      <c r="K42">
        <f t="shared" si="2"/>
        <v>10604.903225806451</v>
      </c>
      <c r="L42" s="6">
        <f t="shared" si="5"/>
        <v>-6788.0625662592392</v>
      </c>
      <c r="M42" s="13">
        <f t="shared" si="3"/>
        <v>0.36734693877551022</v>
      </c>
    </row>
    <row r="43" spans="1:13">
      <c r="B43">
        <v>4</v>
      </c>
      <c r="C43">
        <f t="shared" si="4"/>
        <v>244762</v>
      </c>
      <c r="D43">
        <v>22359</v>
      </c>
      <c r="E43">
        <v>17420</v>
      </c>
      <c r="F43">
        <v>249701</v>
      </c>
      <c r="G43" s="4">
        <v>49</v>
      </c>
      <c r="H43" s="4">
        <v>31</v>
      </c>
      <c r="I43">
        <f t="shared" si="0"/>
        <v>18</v>
      </c>
      <c r="J43">
        <f t="shared" si="1"/>
        <v>561.93548387096769</v>
      </c>
      <c r="K43">
        <f t="shared" si="2"/>
        <v>10114.838709677419</v>
      </c>
      <c r="L43" s="6">
        <f t="shared" si="5"/>
        <v>-11963.901275936658</v>
      </c>
      <c r="M43" s="13">
        <f t="shared" si="3"/>
        <v>0.36734693877551022</v>
      </c>
    </row>
    <row r="44" spans="1:13">
      <c r="A44">
        <v>2015</v>
      </c>
      <c r="B44">
        <v>1</v>
      </c>
      <c r="C44">
        <f t="shared" si="4"/>
        <v>249701</v>
      </c>
      <c r="D44">
        <v>16952</v>
      </c>
      <c r="E44">
        <v>11128</v>
      </c>
      <c r="F44">
        <v>255525</v>
      </c>
      <c r="G44" s="4">
        <v>49</v>
      </c>
      <c r="H44" s="4">
        <v>29</v>
      </c>
      <c r="I44">
        <f t="shared" si="0"/>
        <v>20</v>
      </c>
      <c r="J44">
        <f t="shared" si="1"/>
        <v>383.72413793103448</v>
      </c>
      <c r="K44">
        <f t="shared" si="2"/>
        <v>7674.4827586206893</v>
      </c>
      <c r="L44" s="6">
        <f t="shared" si="5"/>
        <v>-13814.384034557348</v>
      </c>
      <c r="M44" s="13">
        <f t="shared" si="3"/>
        <v>0.40816326530612246</v>
      </c>
    </row>
    <row r="45" spans="1:13">
      <c r="B45">
        <v>2</v>
      </c>
      <c r="C45">
        <f t="shared" si="4"/>
        <v>255525</v>
      </c>
      <c r="D45">
        <v>16419</v>
      </c>
      <c r="E45">
        <v>14087</v>
      </c>
      <c r="F45">
        <v>262148</v>
      </c>
      <c r="G45" s="4">
        <v>49</v>
      </c>
      <c r="H45" s="4">
        <v>27</v>
      </c>
      <c r="I45">
        <f t="shared" si="0"/>
        <v>22</v>
      </c>
      <c r="J45">
        <f t="shared" si="1"/>
        <v>521.74074074074076</v>
      </c>
      <c r="K45">
        <f t="shared" si="2"/>
        <v>11478.296296296297</v>
      </c>
      <c r="L45" s="6">
        <f t="shared" si="5"/>
        <v>-22960.680330853647</v>
      </c>
      <c r="M45" s="13">
        <f t="shared" si="3"/>
        <v>0.44897959183673469</v>
      </c>
    </row>
    <row r="46" spans="1:13">
      <c r="B46">
        <v>3</v>
      </c>
      <c r="C46">
        <f t="shared" si="4"/>
        <v>262148</v>
      </c>
      <c r="D46">
        <v>23731</v>
      </c>
      <c r="E46">
        <v>19198</v>
      </c>
      <c r="F46">
        <v>266681</v>
      </c>
      <c r="G46" s="4">
        <v>49</v>
      </c>
      <c r="H46" s="4">
        <v>27</v>
      </c>
      <c r="I46">
        <f t="shared" si="0"/>
        <v>22</v>
      </c>
      <c r="J46">
        <f t="shared" si="1"/>
        <v>711.03703703703707</v>
      </c>
      <c r="K46">
        <f t="shared" si="2"/>
        <v>15642.814814814816</v>
      </c>
      <c r="L46" s="6">
        <f t="shared" si="5"/>
        <v>-34070.495145668465</v>
      </c>
      <c r="M46" s="13">
        <f t="shared" si="3"/>
        <v>0.44897959183673469</v>
      </c>
    </row>
    <row r="47" spans="1:13">
      <c r="B47">
        <v>4</v>
      </c>
      <c r="C47">
        <f t="shared" si="4"/>
        <v>266681</v>
      </c>
      <c r="D47">
        <v>21858</v>
      </c>
      <c r="E47">
        <v>18267</v>
      </c>
      <c r="F47">
        <v>270272</v>
      </c>
      <c r="G47" s="4">
        <v>49</v>
      </c>
      <c r="H47" s="4">
        <v>28</v>
      </c>
      <c r="I47">
        <f t="shared" si="0"/>
        <v>21</v>
      </c>
      <c r="J47">
        <f t="shared" si="1"/>
        <v>652.39285714285711</v>
      </c>
      <c r="K47">
        <f t="shared" si="2"/>
        <v>13700.25</v>
      </c>
      <c r="L47" s="6">
        <f t="shared" si="5"/>
        <v>-44179.745145668465</v>
      </c>
      <c r="M47" s="13">
        <f t="shared" si="3"/>
        <v>0.42857142857142855</v>
      </c>
    </row>
    <row r="48" spans="1:13">
      <c r="A48">
        <v>2016</v>
      </c>
      <c r="B48">
        <v>1</v>
      </c>
      <c r="C48">
        <f t="shared" si="4"/>
        <v>270272</v>
      </c>
      <c r="D48">
        <v>22682</v>
      </c>
      <c r="E48">
        <v>19983</v>
      </c>
      <c r="F48">
        <v>272971</v>
      </c>
      <c r="G48" s="4">
        <v>61</v>
      </c>
      <c r="H48" s="4">
        <v>25</v>
      </c>
      <c r="I48">
        <f t="shared" si="0"/>
        <v>36</v>
      </c>
      <c r="J48">
        <f t="shared" si="1"/>
        <v>799.32</v>
      </c>
      <c r="K48">
        <f t="shared" si="2"/>
        <v>28775.52</v>
      </c>
      <c r="L48" s="6">
        <f t="shared" si="5"/>
        <v>-70256.265145668469</v>
      </c>
      <c r="M48" s="13">
        <f t="shared" si="3"/>
        <v>0.5901639344262295</v>
      </c>
    </row>
    <row r="49" spans="2:13">
      <c r="B49">
        <v>2</v>
      </c>
      <c r="C49">
        <f t="shared" si="4"/>
        <v>272971</v>
      </c>
      <c r="D49">
        <v>21237</v>
      </c>
      <c r="E49">
        <v>15513</v>
      </c>
      <c r="F49">
        <v>278695</v>
      </c>
      <c r="G49" s="4">
        <v>61</v>
      </c>
      <c r="H49" s="4">
        <v>25</v>
      </c>
      <c r="I49">
        <f t="shared" si="0"/>
        <v>36</v>
      </c>
      <c r="J49">
        <f t="shared" si="1"/>
        <v>620.52</v>
      </c>
      <c r="K49">
        <f t="shared" si="2"/>
        <v>22338.720000000001</v>
      </c>
      <c r="L49" s="6">
        <f t="shared" si="5"/>
        <v>-86870.98514566847</v>
      </c>
      <c r="M49" s="13">
        <f t="shared" si="3"/>
        <v>0.5901639344262295</v>
      </c>
    </row>
    <row r="50" spans="2:13">
      <c r="B50">
        <v>3</v>
      </c>
      <c r="C50">
        <f t="shared" si="4"/>
        <v>278695</v>
      </c>
      <c r="D50">
        <v>24959</v>
      </c>
      <c r="E50">
        <v>17991</v>
      </c>
      <c r="F50">
        <v>285663</v>
      </c>
      <c r="G50" s="4">
        <v>61</v>
      </c>
      <c r="H50" s="4">
        <v>23</v>
      </c>
      <c r="I50" s="6">
        <f t="shared" si="0"/>
        <v>38</v>
      </c>
      <c r="J50">
        <f t="shared" si="1"/>
        <v>782.21739130434787</v>
      </c>
      <c r="K50">
        <f t="shared" si="2"/>
        <v>29724.26086956522</v>
      </c>
      <c r="L50" s="6">
        <f t="shared" si="5"/>
        <v>-109627.24601523369</v>
      </c>
      <c r="M50" s="13">
        <f t="shared" si="3"/>
        <v>0.62295081967213117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138"/>
  <sheetViews>
    <sheetView topLeftCell="M15" zoomScale="95" zoomScaleNormal="95" workbookViewId="0">
      <selection activeCell="AD15" sqref="AD15"/>
    </sheetView>
  </sheetViews>
  <sheetFormatPr defaultRowHeight="15"/>
  <sheetData>
    <row r="1" spans="1:21">
      <c r="A1" t="s">
        <v>13</v>
      </c>
    </row>
    <row r="2" spans="1:21">
      <c r="A2" t="s">
        <v>48</v>
      </c>
    </row>
    <row r="3" spans="1:21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F4" s="1"/>
      <c r="G4" s="1"/>
      <c r="K4" s="2" t="s">
        <v>0</v>
      </c>
      <c r="L4" s="2"/>
      <c r="M4" s="2" t="s">
        <v>1</v>
      </c>
      <c r="N4" s="2"/>
      <c r="R4" s="1"/>
      <c r="S4" s="1"/>
      <c r="T4" s="1"/>
      <c r="U4" s="1"/>
    </row>
    <row r="5" spans="1:21">
      <c r="A5" t="s">
        <v>3</v>
      </c>
      <c r="B5" t="s">
        <v>4</v>
      </c>
      <c r="C5" t="s">
        <v>5</v>
      </c>
      <c r="D5" t="s">
        <v>6</v>
      </c>
      <c r="E5" t="s">
        <v>7</v>
      </c>
      <c r="F5" s="1"/>
      <c r="G5" s="1"/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11</v>
      </c>
      <c r="N5" s="1" t="s">
        <v>12</v>
      </c>
      <c r="O5" s="1" t="s">
        <v>0</v>
      </c>
      <c r="P5" s="1" t="s">
        <v>1</v>
      </c>
      <c r="Q5" s="1" t="s">
        <v>2</v>
      </c>
      <c r="R5" s="1"/>
      <c r="S5" s="1"/>
      <c r="T5" s="1"/>
      <c r="U5" s="1"/>
    </row>
    <row r="6" spans="1:21">
      <c r="A6">
        <v>1</v>
      </c>
      <c r="B6">
        <v>1</v>
      </c>
      <c r="C6">
        <v>0</v>
      </c>
      <c r="D6">
        <v>0</v>
      </c>
      <c r="E6">
        <v>0</v>
      </c>
      <c r="F6" s="3">
        <v>2006</v>
      </c>
      <c r="G6" s="3">
        <v>1</v>
      </c>
      <c r="H6" s="1">
        <v>699</v>
      </c>
      <c r="I6" s="4">
        <v>661</v>
      </c>
      <c r="J6" s="1">
        <f t="shared" ref="J6:J67" si="0">H6-I6</f>
        <v>38</v>
      </c>
      <c r="K6" s="1">
        <v>88980</v>
      </c>
      <c r="L6" s="1">
        <v>85643</v>
      </c>
      <c r="M6" s="1">
        <v>90517</v>
      </c>
      <c r="N6" s="1">
        <v>83719</v>
      </c>
      <c r="O6" s="1">
        <f t="shared" ref="O6:O67" si="1">K6+L6</f>
        <v>174623</v>
      </c>
      <c r="P6" s="1">
        <f t="shared" ref="P6:P67" si="2">M6+N6</f>
        <v>174236</v>
      </c>
      <c r="Q6" s="1">
        <v>960804</v>
      </c>
      <c r="R6" s="1"/>
      <c r="S6" s="1"/>
      <c r="T6" s="3"/>
      <c r="U6" s="3"/>
    </row>
    <row r="7" spans="1:21">
      <c r="A7">
        <v>2</v>
      </c>
      <c r="B7">
        <v>0</v>
      </c>
      <c r="C7">
        <v>1</v>
      </c>
      <c r="D7">
        <v>0</v>
      </c>
      <c r="E7">
        <v>0</v>
      </c>
      <c r="F7" s="3"/>
      <c r="G7" s="3">
        <v>2</v>
      </c>
      <c r="H7" s="1">
        <v>827</v>
      </c>
      <c r="I7" s="1">
        <v>760</v>
      </c>
      <c r="J7" s="1">
        <f t="shared" si="0"/>
        <v>67</v>
      </c>
      <c r="K7" s="1">
        <v>81631</v>
      </c>
      <c r="L7" s="1">
        <v>69053</v>
      </c>
      <c r="M7" s="1">
        <v>73052</v>
      </c>
      <c r="N7" s="1">
        <v>62258</v>
      </c>
      <c r="O7" s="1">
        <f t="shared" si="1"/>
        <v>150684</v>
      </c>
      <c r="P7" s="1">
        <f t="shared" si="2"/>
        <v>135310</v>
      </c>
      <c r="Q7" s="1">
        <v>976178</v>
      </c>
      <c r="R7" s="1"/>
      <c r="S7" s="1"/>
      <c r="T7" s="3"/>
      <c r="U7" s="3"/>
    </row>
    <row r="8" spans="1:21">
      <c r="A8">
        <v>3</v>
      </c>
      <c r="B8">
        <v>0</v>
      </c>
      <c r="C8">
        <v>0</v>
      </c>
      <c r="D8">
        <v>1</v>
      </c>
      <c r="E8">
        <v>0</v>
      </c>
      <c r="F8" s="3"/>
      <c r="G8" s="3">
        <v>3</v>
      </c>
      <c r="H8" s="1">
        <v>827</v>
      </c>
      <c r="I8" s="1">
        <v>752</v>
      </c>
      <c r="J8" s="1">
        <f t="shared" si="0"/>
        <v>75</v>
      </c>
      <c r="K8" s="1">
        <v>89818</v>
      </c>
      <c r="L8" s="1">
        <v>68102</v>
      </c>
      <c r="M8" s="1">
        <v>98862</v>
      </c>
      <c r="N8" s="1">
        <v>73853</v>
      </c>
      <c r="O8" s="1">
        <f t="shared" si="1"/>
        <v>157920</v>
      </c>
      <c r="P8" s="1">
        <f t="shared" si="2"/>
        <v>172715</v>
      </c>
      <c r="Q8" s="1">
        <v>961383</v>
      </c>
      <c r="R8" s="1"/>
      <c r="S8" s="1"/>
      <c r="T8" s="3"/>
      <c r="U8" s="3"/>
    </row>
    <row r="9" spans="1:21">
      <c r="A9">
        <v>4</v>
      </c>
      <c r="B9">
        <v>0</v>
      </c>
      <c r="C9">
        <v>0</v>
      </c>
      <c r="D9">
        <v>0</v>
      </c>
      <c r="E9">
        <v>1</v>
      </c>
      <c r="F9" s="3"/>
      <c r="G9" s="3">
        <v>4</v>
      </c>
      <c r="H9" s="1">
        <v>827</v>
      </c>
      <c r="I9" s="1">
        <v>720</v>
      </c>
      <c r="J9" s="1">
        <f t="shared" si="0"/>
        <v>107</v>
      </c>
      <c r="K9" s="1">
        <v>91590</v>
      </c>
      <c r="L9" s="1">
        <v>80292</v>
      </c>
      <c r="M9" s="1">
        <v>99712</v>
      </c>
      <c r="N9" s="1">
        <v>87158</v>
      </c>
      <c r="O9" s="1">
        <f t="shared" si="1"/>
        <v>171882</v>
      </c>
      <c r="P9" s="1">
        <f t="shared" si="2"/>
        <v>186870</v>
      </c>
      <c r="Q9" s="1">
        <v>946395</v>
      </c>
      <c r="R9" s="1"/>
      <c r="S9" s="1"/>
      <c r="T9" s="3"/>
      <c r="U9" s="3"/>
    </row>
    <row r="10" spans="1:21">
      <c r="A10">
        <v>5</v>
      </c>
      <c r="B10">
        <v>1</v>
      </c>
      <c r="C10">
        <v>0</v>
      </c>
      <c r="D10">
        <v>0</v>
      </c>
      <c r="E10">
        <v>0</v>
      </c>
      <c r="F10" s="3">
        <v>2007</v>
      </c>
      <c r="G10" s="3">
        <v>1</v>
      </c>
      <c r="H10" s="1">
        <v>827</v>
      </c>
      <c r="I10" s="4">
        <v>712</v>
      </c>
      <c r="J10" s="1">
        <f t="shared" si="0"/>
        <v>115</v>
      </c>
      <c r="K10" s="1">
        <v>78816</v>
      </c>
      <c r="L10" s="1">
        <v>76512</v>
      </c>
      <c r="M10" s="1">
        <v>85524</v>
      </c>
      <c r="N10" s="1">
        <v>76038</v>
      </c>
      <c r="O10" s="1">
        <f t="shared" si="1"/>
        <v>155328</v>
      </c>
      <c r="P10" s="1">
        <f t="shared" si="2"/>
        <v>161562</v>
      </c>
      <c r="Q10" s="1">
        <v>940161</v>
      </c>
      <c r="R10" s="1"/>
      <c r="S10" s="1"/>
      <c r="T10" s="3"/>
      <c r="U10" s="3"/>
    </row>
    <row r="11" spans="1:21">
      <c r="A11">
        <v>6</v>
      </c>
      <c r="B11">
        <v>0</v>
      </c>
      <c r="C11">
        <v>1</v>
      </c>
      <c r="D11">
        <v>0</v>
      </c>
      <c r="E11">
        <v>0</v>
      </c>
      <c r="F11" s="3"/>
      <c r="G11" s="3">
        <v>2</v>
      </c>
      <c r="H11" s="1">
        <v>817</v>
      </c>
      <c r="I11" s="4">
        <v>697</v>
      </c>
      <c r="J11" s="1">
        <f t="shared" si="0"/>
        <v>120</v>
      </c>
      <c r="K11" s="1">
        <v>39293</v>
      </c>
      <c r="L11" s="1">
        <v>52125</v>
      </c>
      <c r="M11" s="1">
        <v>63574</v>
      </c>
      <c r="N11" s="1">
        <v>65248</v>
      </c>
      <c r="O11" s="1">
        <f t="shared" si="1"/>
        <v>91418</v>
      </c>
      <c r="P11" s="1">
        <f t="shared" si="2"/>
        <v>128822</v>
      </c>
      <c r="Q11" s="1">
        <v>902757</v>
      </c>
      <c r="R11" s="1"/>
      <c r="S11" s="1"/>
      <c r="T11" s="3"/>
      <c r="U11" s="3"/>
    </row>
    <row r="12" spans="1:21">
      <c r="A12">
        <v>7</v>
      </c>
      <c r="B12">
        <v>0</v>
      </c>
      <c r="C12">
        <v>0</v>
      </c>
      <c r="D12">
        <v>1</v>
      </c>
      <c r="E12">
        <v>0</v>
      </c>
      <c r="F12" s="3"/>
      <c r="G12" s="3">
        <v>3</v>
      </c>
      <c r="H12" s="4">
        <v>818</v>
      </c>
      <c r="I12" s="4">
        <v>706</v>
      </c>
      <c r="J12" s="1">
        <f t="shared" si="0"/>
        <v>112</v>
      </c>
      <c r="K12" s="1">
        <v>85324</v>
      </c>
      <c r="L12" s="1">
        <v>81155</v>
      </c>
      <c r="M12" s="1">
        <v>92575</v>
      </c>
      <c r="N12" s="1">
        <v>84357</v>
      </c>
      <c r="O12" s="1">
        <f t="shared" si="1"/>
        <v>166479</v>
      </c>
      <c r="P12" s="1">
        <f t="shared" si="2"/>
        <v>176932</v>
      </c>
      <c r="Q12" s="1">
        <v>943686</v>
      </c>
      <c r="R12" s="1"/>
      <c r="S12" s="1"/>
      <c r="T12" s="3"/>
      <c r="U12" s="3"/>
    </row>
    <row r="13" spans="1:21">
      <c r="A13">
        <v>8</v>
      </c>
      <c r="B13">
        <v>0</v>
      </c>
      <c r="C13">
        <v>0</v>
      </c>
      <c r="D13">
        <v>0</v>
      </c>
      <c r="E13">
        <v>1</v>
      </c>
      <c r="F13" s="5"/>
      <c r="G13" s="5">
        <v>4</v>
      </c>
      <c r="H13" s="4">
        <v>869</v>
      </c>
      <c r="I13" s="4">
        <v>694</v>
      </c>
      <c r="J13">
        <f t="shared" si="0"/>
        <v>175</v>
      </c>
      <c r="K13">
        <v>81036</v>
      </c>
      <c r="L13">
        <v>95059</v>
      </c>
      <c r="M13">
        <v>79376</v>
      </c>
      <c r="N13">
        <v>88751</v>
      </c>
      <c r="O13">
        <f t="shared" si="1"/>
        <v>176095</v>
      </c>
      <c r="P13">
        <f t="shared" si="2"/>
        <v>168127</v>
      </c>
      <c r="Q13">
        <v>951654</v>
      </c>
      <c r="T13" s="5"/>
      <c r="U13" s="5"/>
    </row>
    <row r="14" spans="1:21">
      <c r="A14">
        <v>9</v>
      </c>
      <c r="B14">
        <v>1</v>
      </c>
      <c r="C14">
        <v>0</v>
      </c>
      <c r="D14">
        <v>0</v>
      </c>
      <c r="E14">
        <v>0</v>
      </c>
      <c r="F14" s="5">
        <v>2008</v>
      </c>
      <c r="G14" s="5">
        <v>1</v>
      </c>
      <c r="H14" s="4">
        <v>906</v>
      </c>
      <c r="I14" s="4">
        <v>679</v>
      </c>
      <c r="J14">
        <f t="shared" si="0"/>
        <v>227</v>
      </c>
      <c r="K14">
        <v>66178</v>
      </c>
      <c r="L14">
        <v>81670</v>
      </c>
      <c r="M14">
        <v>71810</v>
      </c>
      <c r="N14">
        <v>75776</v>
      </c>
      <c r="O14">
        <f t="shared" si="1"/>
        <v>147848</v>
      </c>
      <c r="P14">
        <f t="shared" si="2"/>
        <v>147586</v>
      </c>
      <c r="Q14">
        <v>951916</v>
      </c>
      <c r="T14" s="5"/>
      <c r="U14" s="5"/>
    </row>
    <row r="15" spans="1:21">
      <c r="A15">
        <v>10</v>
      </c>
      <c r="B15">
        <v>0</v>
      </c>
      <c r="C15">
        <v>1</v>
      </c>
      <c r="D15">
        <v>0</v>
      </c>
      <c r="E15">
        <v>0</v>
      </c>
      <c r="F15" s="5"/>
      <c r="G15" s="5">
        <v>2</v>
      </c>
      <c r="H15" s="4">
        <v>923</v>
      </c>
      <c r="I15" s="4">
        <v>679</v>
      </c>
      <c r="J15">
        <f t="shared" si="0"/>
        <v>244</v>
      </c>
      <c r="K15">
        <v>73546</v>
      </c>
      <c r="L15">
        <v>87267</v>
      </c>
      <c r="M15">
        <v>74545</v>
      </c>
      <c r="N15">
        <v>80362</v>
      </c>
      <c r="O15">
        <f t="shared" si="1"/>
        <v>160813</v>
      </c>
      <c r="P15">
        <f t="shared" si="2"/>
        <v>154907</v>
      </c>
      <c r="Q15">
        <v>957822</v>
      </c>
      <c r="T15" s="5"/>
      <c r="U15" s="5"/>
    </row>
    <row r="16" spans="1:21">
      <c r="A16">
        <v>11</v>
      </c>
      <c r="B16">
        <v>0</v>
      </c>
      <c r="C16">
        <v>0</v>
      </c>
      <c r="D16">
        <v>1</v>
      </c>
      <c r="E16">
        <v>0</v>
      </c>
      <c r="F16" s="5"/>
      <c r="G16" s="5">
        <v>3</v>
      </c>
      <c r="H16" s="4">
        <v>925</v>
      </c>
      <c r="I16" s="4">
        <v>726</v>
      </c>
      <c r="J16">
        <f t="shared" si="0"/>
        <v>199</v>
      </c>
      <c r="K16">
        <v>86651</v>
      </c>
      <c r="L16">
        <v>98003</v>
      </c>
      <c r="M16">
        <v>88373</v>
      </c>
      <c r="N16">
        <v>99702</v>
      </c>
      <c r="O16">
        <f t="shared" si="1"/>
        <v>184654</v>
      </c>
      <c r="P16">
        <f t="shared" si="2"/>
        <v>188075</v>
      </c>
      <c r="Q16">
        <v>954401</v>
      </c>
      <c r="T16" s="5"/>
      <c r="U16" s="5"/>
    </row>
    <row r="17" spans="1:21">
      <c r="A17">
        <v>12</v>
      </c>
      <c r="B17">
        <v>0</v>
      </c>
      <c r="C17">
        <v>0</v>
      </c>
      <c r="D17">
        <v>0</v>
      </c>
      <c r="E17">
        <v>1</v>
      </c>
      <c r="F17" s="5"/>
      <c r="G17" s="5">
        <v>4</v>
      </c>
      <c r="H17" s="4">
        <v>926</v>
      </c>
      <c r="I17" s="4">
        <v>741</v>
      </c>
      <c r="J17">
        <f t="shared" si="0"/>
        <v>185</v>
      </c>
      <c r="K17">
        <v>80164</v>
      </c>
      <c r="L17">
        <v>88582</v>
      </c>
      <c r="M17">
        <v>77602</v>
      </c>
      <c r="N17">
        <v>86111</v>
      </c>
      <c r="O17">
        <f t="shared" si="1"/>
        <v>168746</v>
      </c>
      <c r="P17">
        <f t="shared" si="2"/>
        <v>163713</v>
      </c>
      <c r="Q17">
        <v>959434</v>
      </c>
      <c r="T17" s="5"/>
      <c r="U17" s="5"/>
    </row>
    <row r="18" spans="1:21">
      <c r="A18">
        <v>13</v>
      </c>
      <c r="B18">
        <v>1</v>
      </c>
      <c r="C18">
        <v>0</v>
      </c>
      <c r="D18">
        <v>0</v>
      </c>
      <c r="E18">
        <v>0</v>
      </c>
      <c r="F18" s="5">
        <v>2009</v>
      </c>
      <c r="G18" s="5">
        <v>1</v>
      </c>
      <c r="H18" s="4">
        <v>926</v>
      </c>
      <c r="I18" s="4">
        <v>832</v>
      </c>
      <c r="J18">
        <f t="shared" si="0"/>
        <v>94</v>
      </c>
      <c r="K18">
        <v>82113</v>
      </c>
      <c r="L18">
        <v>97380</v>
      </c>
      <c r="M18">
        <v>86059</v>
      </c>
      <c r="N18">
        <v>98043</v>
      </c>
      <c r="O18">
        <f t="shared" si="1"/>
        <v>179493</v>
      </c>
      <c r="P18">
        <f t="shared" si="2"/>
        <v>184102</v>
      </c>
      <c r="Q18">
        <v>954825</v>
      </c>
      <c r="T18" s="5"/>
      <c r="U18" s="5"/>
    </row>
    <row r="19" spans="1:21">
      <c r="A19">
        <v>14</v>
      </c>
      <c r="B19">
        <v>0</v>
      </c>
      <c r="C19">
        <v>1</v>
      </c>
      <c r="D19">
        <v>0</v>
      </c>
      <c r="E19">
        <v>0</v>
      </c>
      <c r="F19" s="5"/>
      <c r="G19" s="5">
        <v>2</v>
      </c>
      <c r="H19" s="4">
        <v>930</v>
      </c>
      <c r="I19" s="4">
        <v>823</v>
      </c>
      <c r="J19">
        <f t="shared" si="0"/>
        <v>107</v>
      </c>
      <c r="K19">
        <v>62514</v>
      </c>
      <c r="L19">
        <v>77723</v>
      </c>
      <c r="M19">
        <v>65001</v>
      </c>
      <c r="N19">
        <v>70241</v>
      </c>
      <c r="O19">
        <f t="shared" si="1"/>
        <v>140237</v>
      </c>
      <c r="P19">
        <f t="shared" si="2"/>
        <v>135242</v>
      </c>
      <c r="Q19">
        <v>959820</v>
      </c>
      <c r="T19" s="5"/>
      <c r="U19" s="5"/>
    </row>
    <row r="20" spans="1:21">
      <c r="A20">
        <v>15</v>
      </c>
      <c r="B20">
        <v>0</v>
      </c>
      <c r="C20">
        <v>0</v>
      </c>
      <c r="D20">
        <v>1</v>
      </c>
      <c r="E20">
        <v>0</v>
      </c>
      <c r="F20" s="5"/>
      <c r="G20" s="5">
        <v>3</v>
      </c>
      <c r="H20" s="4">
        <v>931</v>
      </c>
      <c r="I20" s="4">
        <v>823</v>
      </c>
      <c r="J20">
        <f t="shared" si="0"/>
        <v>108</v>
      </c>
      <c r="K20">
        <v>74095</v>
      </c>
      <c r="L20">
        <v>81467</v>
      </c>
      <c r="M20">
        <v>78073</v>
      </c>
      <c r="N20">
        <v>75185</v>
      </c>
      <c r="O20">
        <f t="shared" si="1"/>
        <v>155562</v>
      </c>
      <c r="P20">
        <f t="shared" si="2"/>
        <v>153258</v>
      </c>
      <c r="Q20">
        <v>962124</v>
      </c>
      <c r="T20" s="5"/>
      <c r="U20" s="5"/>
    </row>
    <row r="21" spans="1:21">
      <c r="A21">
        <v>16</v>
      </c>
      <c r="B21">
        <v>0</v>
      </c>
      <c r="C21">
        <v>0</v>
      </c>
      <c r="D21">
        <v>0</v>
      </c>
      <c r="E21">
        <v>1</v>
      </c>
      <c r="F21" s="5"/>
      <c r="G21" s="5">
        <v>4</v>
      </c>
      <c r="H21" s="4">
        <v>931</v>
      </c>
      <c r="I21" s="4">
        <v>820</v>
      </c>
      <c r="J21">
        <f t="shared" si="0"/>
        <v>111</v>
      </c>
      <c r="K21">
        <v>77649</v>
      </c>
      <c r="L21">
        <v>79005</v>
      </c>
      <c r="M21">
        <v>77657</v>
      </c>
      <c r="N21">
        <v>82111</v>
      </c>
      <c r="O21">
        <f t="shared" si="1"/>
        <v>156654</v>
      </c>
      <c r="P21">
        <f t="shared" si="2"/>
        <v>159768</v>
      </c>
      <c r="Q21">
        <v>959010</v>
      </c>
      <c r="T21" s="5"/>
      <c r="U21" s="5"/>
    </row>
    <row r="22" spans="1:21">
      <c r="A22">
        <v>17</v>
      </c>
      <c r="B22">
        <v>1</v>
      </c>
      <c r="C22">
        <v>0</v>
      </c>
      <c r="D22">
        <v>0</v>
      </c>
      <c r="E22">
        <v>0</v>
      </c>
      <c r="F22" s="5">
        <v>2010</v>
      </c>
      <c r="G22" s="5">
        <v>1</v>
      </c>
      <c r="H22" s="4">
        <v>930</v>
      </c>
      <c r="I22">
        <v>801</v>
      </c>
      <c r="J22">
        <f t="shared" si="0"/>
        <v>129</v>
      </c>
      <c r="K22">
        <v>68413</v>
      </c>
      <c r="L22">
        <v>81807</v>
      </c>
      <c r="M22">
        <v>72481</v>
      </c>
      <c r="N22">
        <v>83152</v>
      </c>
      <c r="O22">
        <f t="shared" si="1"/>
        <v>150220</v>
      </c>
      <c r="P22">
        <f t="shared" si="2"/>
        <v>155633</v>
      </c>
      <c r="Q22">
        <v>953597</v>
      </c>
      <c r="T22" s="5"/>
      <c r="U22" s="5"/>
    </row>
    <row r="23" spans="1:21">
      <c r="A23">
        <v>18</v>
      </c>
      <c r="B23">
        <v>0</v>
      </c>
      <c r="C23">
        <v>1</v>
      </c>
      <c r="D23">
        <v>0</v>
      </c>
      <c r="E23">
        <v>0</v>
      </c>
      <c r="F23" s="5"/>
      <c r="G23" s="5">
        <v>2</v>
      </c>
      <c r="H23" s="4">
        <v>930</v>
      </c>
      <c r="I23">
        <v>782</v>
      </c>
      <c r="J23">
        <f t="shared" si="0"/>
        <v>148</v>
      </c>
      <c r="K23">
        <v>64656</v>
      </c>
      <c r="L23">
        <v>72939</v>
      </c>
      <c r="M23">
        <v>62550</v>
      </c>
      <c r="N23">
        <v>66587</v>
      </c>
      <c r="O23">
        <f t="shared" si="1"/>
        <v>137595</v>
      </c>
      <c r="P23">
        <f t="shared" si="2"/>
        <v>129137</v>
      </c>
      <c r="Q23">
        <v>962055</v>
      </c>
      <c r="T23" s="5"/>
      <c r="U23" s="5"/>
    </row>
    <row r="24" spans="1:21">
      <c r="A24">
        <v>19</v>
      </c>
      <c r="B24">
        <v>0</v>
      </c>
      <c r="C24">
        <v>0</v>
      </c>
      <c r="D24">
        <v>1</v>
      </c>
      <c r="E24">
        <v>0</v>
      </c>
      <c r="F24" s="5"/>
      <c r="G24" s="5">
        <v>3</v>
      </c>
      <c r="H24" s="4">
        <v>931</v>
      </c>
      <c r="I24">
        <v>772</v>
      </c>
      <c r="J24">
        <f t="shared" si="0"/>
        <v>159</v>
      </c>
      <c r="K24">
        <v>76639</v>
      </c>
      <c r="L24">
        <v>83207</v>
      </c>
      <c r="M24">
        <v>81741</v>
      </c>
      <c r="N24">
        <v>83712</v>
      </c>
      <c r="O24">
        <f t="shared" si="1"/>
        <v>159846</v>
      </c>
      <c r="P24">
        <f t="shared" si="2"/>
        <v>165453</v>
      </c>
      <c r="Q24">
        <v>956448</v>
      </c>
      <c r="T24" s="5"/>
      <c r="U24" s="5"/>
    </row>
    <row r="25" spans="1:21">
      <c r="A25">
        <v>20</v>
      </c>
      <c r="B25">
        <v>0</v>
      </c>
      <c r="C25">
        <v>0</v>
      </c>
      <c r="D25">
        <v>0</v>
      </c>
      <c r="E25">
        <v>1</v>
      </c>
      <c r="F25" s="5"/>
      <c r="G25" s="5">
        <v>4</v>
      </c>
      <c r="H25" s="4">
        <v>930</v>
      </c>
      <c r="I25">
        <v>826</v>
      </c>
      <c r="J25">
        <f t="shared" si="0"/>
        <v>104</v>
      </c>
      <c r="K25">
        <v>66490</v>
      </c>
      <c r="L25">
        <v>75847</v>
      </c>
      <c r="M25">
        <v>64725</v>
      </c>
      <c r="N25">
        <v>70870</v>
      </c>
      <c r="O25">
        <f t="shared" si="1"/>
        <v>142337</v>
      </c>
      <c r="P25">
        <f t="shared" si="2"/>
        <v>135595</v>
      </c>
      <c r="Q25">
        <v>963190</v>
      </c>
      <c r="T25" s="5"/>
      <c r="U25" s="5"/>
    </row>
    <row r="26" spans="1:21">
      <c r="A26">
        <v>21</v>
      </c>
      <c r="B26">
        <v>1</v>
      </c>
      <c r="C26">
        <v>0</v>
      </c>
      <c r="D26">
        <v>0</v>
      </c>
      <c r="E26">
        <v>0</v>
      </c>
      <c r="F26" s="5">
        <v>2011</v>
      </c>
      <c r="G26" s="5">
        <v>1</v>
      </c>
      <c r="H26" s="4">
        <v>930</v>
      </c>
      <c r="I26">
        <v>813</v>
      </c>
      <c r="J26">
        <f t="shared" si="0"/>
        <v>117</v>
      </c>
      <c r="K26">
        <v>68576</v>
      </c>
      <c r="L26">
        <v>74626</v>
      </c>
      <c r="M26">
        <v>73244</v>
      </c>
      <c r="N26">
        <v>82531</v>
      </c>
      <c r="O26">
        <f t="shared" si="1"/>
        <v>143202</v>
      </c>
      <c r="P26">
        <f t="shared" si="2"/>
        <v>155775</v>
      </c>
      <c r="Q26">
        <v>950617</v>
      </c>
      <c r="T26" s="5"/>
      <c r="U26" s="5"/>
    </row>
    <row r="27" spans="1:21">
      <c r="A27">
        <v>22</v>
      </c>
      <c r="B27">
        <v>0</v>
      </c>
      <c r="C27">
        <v>1</v>
      </c>
      <c r="D27">
        <v>0</v>
      </c>
      <c r="E27">
        <v>0</v>
      </c>
      <c r="F27" s="5"/>
      <c r="G27" s="5">
        <v>2</v>
      </c>
      <c r="H27" s="4">
        <v>930</v>
      </c>
      <c r="I27">
        <v>816</v>
      </c>
      <c r="J27">
        <f t="shared" si="0"/>
        <v>114</v>
      </c>
      <c r="K27">
        <v>60904</v>
      </c>
      <c r="L27">
        <v>71406</v>
      </c>
      <c r="M27">
        <v>57226</v>
      </c>
      <c r="N27">
        <v>67649</v>
      </c>
      <c r="O27">
        <f t="shared" si="1"/>
        <v>132310</v>
      </c>
      <c r="P27">
        <f t="shared" si="2"/>
        <v>124875</v>
      </c>
      <c r="Q27">
        <v>958052</v>
      </c>
      <c r="T27" s="5"/>
      <c r="U27" s="5"/>
    </row>
    <row r="28" spans="1:21">
      <c r="A28">
        <v>23</v>
      </c>
      <c r="B28">
        <v>0</v>
      </c>
      <c r="C28">
        <v>0</v>
      </c>
      <c r="D28">
        <v>1</v>
      </c>
      <c r="E28">
        <v>0</v>
      </c>
      <c r="F28" s="5"/>
      <c r="G28" s="5">
        <v>3</v>
      </c>
      <c r="H28" s="4">
        <v>930</v>
      </c>
      <c r="I28">
        <v>800</v>
      </c>
      <c r="J28">
        <f t="shared" si="0"/>
        <v>130</v>
      </c>
      <c r="K28">
        <v>74675</v>
      </c>
      <c r="L28">
        <v>80724</v>
      </c>
      <c r="M28">
        <v>78948</v>
      </c>
      <c r="N28">
        <v>95361</v>
      </c>
      <c r="O28">
        <f t="shared" si="1"/>
        <v>155399</v>
      </c>
      <c r="P28">
        <f t="shared" si="2"/>
        <v>174309</v>
      </c>
      <c r="Q28">
        <v>939142</v>
      </c>
      <c r="T28" s="5"/>
      <c r="U28" s="5"/>
    </row>
    <row r="29" spans="1:21">
      <c r="A29">
        <v>24</v>
      </c>
      <c r="B29">
        <v>0</v>
      </c>
      <c r="C29">
        <v>0</v>
      </c>
      <c r="D29">
        <v>0</v>
      </c>
      <c r="E29">
        <v>1</v>
      </c>
      <c r="F29" s="5"/>
      <c r="G29" s="5">
        <v>4</v>
      </c>
      <c r="H29" s="4">
        <v>930</v>
      </c>
      <c r="I29">
        <v>794</v>
      </c>
      <c r="J29">
        <f t="shared" si="0"/>
        <v>136</v>
      </c>
      <c r="K29">
        <v>62327</v>
      </c>
      <c r="L29">
        <v>92327</v>
      </c>
      <c r="M29">
        <v>63570</v>
      </c>
      <c r="N29">
        <v>84489</v>
      </c>
      <c r="O29">
        <f t="shared" si="1"/>
        <v>154654</v>
      </c>
      <c r="P29">
        <f t="shared" si="2"/>
        <v>148059</v>
      </c>
      <c r="Q29">
        <v>945737</v>
      </c>
      <c r="T29" s="5"/>
      <c r="U29" s="5"/>
    </row>
    <row r="30" spans="1:21">
      <c r="A30">
        <v>25</v>
      </c>
      <c r="B30">
        <v>1</v>
      </c>
      <c r="C30">
        <v>0</v>
      </c>
      <c r="D30">
        <v>0</v>
      </c>
      <c r="E30">
        <v>0</v>
      </c>
      <c r="F30" s="5">
        <v>2012</v>
      </c>
      <c r="G30" s="5">
        <v>1</v>
      </c>
      <c r="H30" s="4">
        <v>834</v>
      </c>
      <c r="I30" s="4">
        <v>717</v>
      </c>
      <c r="J30">
        <f t="shared" si="0"/>
        <v>117</v>
      </c>
      <c r="K30">
        <v>65687</v>
      </c>
      <c r="L30">
        <v>85504</v>
      </c>
      <c r="M30">
        <v>68242</v>
      </c>
      <c r="N30">
        <v>111066</v>
      </c>
      <c r="O30">
        <f t="shared" si="1"/>
        <v>151191</v>
      </c>
      <c r="P30">
        <f t="shared" si="2"/>
        <v>179308</v>
      </c>
      <c r="Q30">
        <v>917620</v>
      </c>
      <c r="T30" s="5"/>
      <c r="U30" s="5"/>
    </row>
    <row r="31" spans="1:21">
      <c r="A31">
        <v>26</v>
      </c>
      <c r="B31">
        <v>0</v>
      </c>
      <c r="C31">
        <v>1</v>
      </c>
      <c r="D31">
        <v>0</v>
      </c>
      <c r="E31">
        <v>0</v>
      </c>
      <c r="F31" s="5"/>
      <c r="G31" s="5">
        <v>2</v>
      </c>
      <c r="H31" s="4">
        <v>836</v>
      </c>
      <c r="I31" s="4">
        <v>713</v>
      </c>
      <c r="J31">
        <f t="shared" si="0"/>
        <v>123</v>
      </c>
      <c r="K31">
        <v>63361</v>
      </c>
      <c r="L31">
        <v>82665</v>
      </c>
      <c r="M31">
        <v>57352</v>
      </c>
      <c r="N31">
        <v>85504</v>
      </c>
      <c r="O31">
        <f t="shared" si="1"/>
        <v>146026</v>
      </c>
      <c r="P31">
        <f t="shared" si="2"/>
        <v>142856</v>
      </c>
      <c r="Q31">
        <v>920790</v>
      </c>
      <c r="T31" s="5"/>
      <c r="U31" s="5"/>
    </row>
    <row r="32" spans="1:21">
      <c r="A32">
        <v>27</v>
      </c>
      <c r="B32">
        <v>0</v>
      </c>
      <c r="C32">
        <v>0</v>
      </c>
      <c r="D32">
        <v>1</v>
      </c>
      <c r="E32">
        <v>0</v>
      </c>
      <c r="F32" s="5"/>
      <c r="G32" s="5">
        <v>3</v>
      </c>
      <c r="H32" s="4">
        <v>836</v>
      </c>
      <c r="I32" s="4">
        <v>709</v>
      </c>
      <c r="J32">
        <f t="shared" si="0"/>
        <v>127</v>
      </c>
      <c r="K32">
        <v>70423</v>
      </c>
      <c r="L32">
        <v>80564</v>
      </c>
      <c r="M32">
        <v>68813</v>
      </c>
      <c r="N32">
        <v>80457</v>
      </c>
      <c r="O32">
        <f t="shared" si="1"/>
        <v>150987</v>
      </c>
      <c r="P32">
        <f t="shared" si="2"/>
        <v>149270</v>
      </c>
      <c r="Q32">
        <v>922507</v>
      </c>
      <c r="T32" s="5"/>
      <c r="U32" s="5"/>
    </row>
    <row r="33" spans="1:21">
      <c r="A33">
        <v>28</v>
      </c>
      <c r="B33">
        <v>0</v>
      </c>
      <c r="C33">
        <v>0</v>
      </c>
      <c r="D33">
        <v>0</v>
      </c>
      <c r="E33">
        <v>1</v>
      </c>
      <c r="F33" s="5"/>
      <c r="G33" s="5">
        <v>4</v>
      </c>
      <c r="H33" s="4">
        <v>840</v>
      </c>
      <c r="I33" s="4">
        <v>716</v>
      </c>
      <c r="J33">
        <f t="shared" si="0"/>
        <v>124</v>
      </c>
      <c r="K33">
        <v>61691</v>
      </c>
      <c r="L33">
        <v>75758</v>
      </c>
      <c r="M33">
        <v>60894</v>
      </c>
      <c r="N33">
        <v>74119</v>
      </c>
      <c r="O33">
        <f t="shared" si="1"/>
        <v>137449</v>
      </c>
      <c r="P33">
        <f t="shared" si="2"/>
        <v>135013</v>
      </c>
      <c r="Q33">
        <v>924943</v>
      </c>
      <c r="T33" s="5"/>
      <c r="U33" s="5"/>
    </row>
    <row r="34" spans="1:21">
      <c r="A34">
        <v>29</v>
      </c>
      <c r="B34">
        <v>1</v>
      </c>
      <c r="C34">
        <v>0</v>
      </c>
      <c r="D34">
        <v>0</v>
      </c>
      <c r="E34">
        <v>0</v>
      </c>
      <c r="F34" s="5">
        <v>2013</v>
      </c>
      <c r="G34" s="5">
        <v>1</v>
      </c>
      <c r="H34" s="4">
        <v>840</v>
      </c>
      <c r="I34" s="4">
        <v>718</v>
      </c>
      <c r="J34">
        <f t="shared" si="0"/>
        <v>122</v>
      </c>
      <c r="K34">
        <v>62577</v>
      </c>
      <c r="L34">
        <v>82727</v>
      </c>
      <c r="M34">
        <v>62165</v>
      </c>
      <c r="N34">
        <v>82156</v>
      </c>
      <c r="O34">
        <f t="shared" si="1"/>
        <v>145304</v>
      </c>
      <c r="P34">
        <f t="shared" si="2"/>
        <v>144321</v>
      </c>
      <c r="Q34">
        <v>925926</v>
      </c>
      <c r="T34" s="5"/>
      <c r="U34" s="5"/>
    </row>
    <row r="35" spans="1:21">
      <c r="A35">
        <v>30</v>
      </c>
      <c r="B35">
        <v>0</v>
      </c>
      <c r="C35">
        <v>1</v>
      </c>
      <c r="D35">
        <v>0</v>
      </c>
      <c r="E35">
        <v>0</v>
      </c>
      <c r="F35" s="5"/>
      <c r="G35" s="5">
        <v>2</v>
      </c>
      <c r="H35" s="4">
        <v>894</v>
      </c>
      <c r="I35" s="4">
        <v>758</v>
      </c>
      <c r="J35">
        <f t="shared" si="0"/>
        <v>136</v>
      </c>
      <c r="K35">
        <v>60880</v>
      </c>
      <c r="L35">
        <v>90075</v>
      </c>
      <c r="M35">
        <v>52422</v>
      </c>
      <c r="N35">
        <v>75217</v>
      </c>
      <c r="O35">
        <f t="shared" si="1"/>
        <v>150955</v>
      </c>
      <c r="P35">
        <f t="shared" si="2"/>
        <v>127639</v>
      </c>
      <c r="Q35">
        <v>949242</v>
      </c>
      <c r="T35" s="5"/>
      <c r="U35" s="5"/>
    </row>
    <row r="36" spans="1:21">
      <c r="A36">
        <v>31</v>
      </c>
      <c r="B36">
        <v>0</v>
      </c>
      <c r="C36">
        <v>0</v>
      </c>
      <c r="D36">
        <v>1</v>
      </c>
      <c r="E36">
        <v>0</v>
      </c>
      <c r="F36" s="5"/>
      <c r="G36" s="5">
        <v>3</v>
      </c>
      <c r="H36" s="4">
        <v>894</v>
      </c>
      <c r="I36" s="4">
        <v>819</v>
      </c>
      <c r="J36">
        <f t="shared" si="0"/>
        <v>75</v>
      </c>
      <c r="K36">
        <v>48125</v>
      </c>
      <c r="L36">
        <v>71735</v>
      </c>
      <c r="M36">
        <v>47938</v>
      </c>
      <c r="N36">
        <v>64300</v>
      </c>
      <c r="O36">
        <f t="shared" si="1"/>
        <v>119860</v>
      </c>
      <c r="P36">
        <f t="shared" si="2"/>
        <v>112238</v>
      </c>
      <c r="Q36">
        <v>956864</v>
      </c>
      <c r="T36" s="5"/>
      <c r="U36" s="5"/>
    </row>
    <row r="37" spans="1:21">
      <c r="A37">
        <v>32</v>
      </c>
      <c r="B37">
        <v>0</v>
      </c>
      <c r="C37">
        <v>0</v>
      </c>
      <c r="D37">
        <v>0</v>
      </c>
      <c r="E37">
        <v>1</v>
      </c>
      <c r="F37" s="5"/>
      <c r="G37" s="5">
        <v>4</v>
      </c>
      <c r="H37" s="4">
        <v>962</v>
      </c>
      <c r="I37" s="4">
        <v>816</v>
      </c>
      <c r="J37">
        <f t="shared" si="0"/>
        <v>146</v>
      </c>
      <c r="K37">
        <v>56452</v>
      </c>
      <c r="L37">
        <v>101235</v>
      </c>
      <c r="M37">
        <v>45854</v>
      </c>
      <c r="N37">
        <v>84815</v>
      </c>
      <c r="O37">
        <f t="shared" si="1"/>
        <v>157687</v>
      </c>
      <c r="P37">
        <f t="shared" si="2"/>
        <v>130669</v>
      </c>
      <c r="Q37">
        <v>983882</v>
      </c>
      <c r="T37" s="5"/>
      <c r="U37" s="5"/>
    </row>
    <row r="38" spans="1:21">
      <c r="A38">
        <v>33</v>
      </c>
      <c r="B38">
        <v>1</v>
      </c>
      <c r="C38">
        <v>0</v>
      </c>
      <c r="D38">
        <v>0</v>
      </c>
      <c r="E38">
        <v>0</v>
      </c>
      <c r="F38" s="5">
        <v>2014</v>
      </c>
      <c r="G38" s="5">
        <v>1</v>
      </c>
      <c r="H38" s="4">
        <v>962</v>
      </c>
      <c r="I38" s="4">
        <v>866</v>
      </c>
      <c r="J38">
        <f t="shared" si="0"/>
        <v>96</v>
      </c>
      <c r="K38">
        <v>59116</v>
      </c>
      <c r="L38">
        <v>93012</v>
      </c>
      <c r="M38">
        <v>51428</v>
      </c>
      <c r="N38">
        <v>74313</v>
      </c>
      <c r="O38">
        <f t="shared" si="1"/>
        <v>152128</v>
      </c>
      <c r="P38">
        <f t="shared" si="2"/>
        <v>125741</v>
      </c>
      <c r="Q38">
        <v>1010269</v>
      </c>
      <c r="T38" s="5"/>
      <c r="U38" s="5"/>
    </row>
    <row r="39" spans="1:21">
      <c r="A39">
        <v>34</v>
      </c>
      <c r="B39">
        <v>0</v>
      </c>
      <c r="C39">
        <v>1</v>
      </c>
      <c r="D39">
        <v>0</v>
      </c>
      <c r="E39">
        <v>0</v>
      </c>
      <c r="F39" s="5"/>
      <c r="G39" s="5">
        <v>2</v>
      </c>
      <c r="H39" s="4">
        <v>962</v>
      </c>
      <c r="I39" s="4">
        <v>856</v>
      </c>
      <c r="J39">
        <f t="shared" si="0"/>
        <v>106</v>
      </c>
      <c r="K39">
        <v>59866</v>
      </c>
      <c r="L39">
        <v>92189</v>
      </c>
      <c r="M39">
        <v>58502</v>
      </c>
      <c r="N39">
        <v>79172</v>
      </c>
      <c r="O39">
        <f t="shared" si="1"/>
        <v>152055</v>
      </c>
      <c r="P39">
        <f t="shared" si="2"/>
        <v>137674</v>
      </c>
      <c r="Q39">
        <v>1024650</v>
      </c>
      <c r="T39" s="5"/>
      <c r="U39" s="5"/>
    </row>
    <row r="40" spans="1:21">
      <c r="A40">
        <v>35</v>
      </c>
      <c r="B40">
        <v>0</v>
      </c>
      <c r="C40">
        <v>0</v>
      </c>
      <c r="D40">
        <v>1</v>
      </c>
      <c r="E40">
        <v>0</v>
      </c>
      <c r="F40" s="5"/>
      <c r="G40" s="5">
        <v>3</v>
      </c>
      <c r="H40" s="4">
        <v>1034</v>
      </c>
      <c r="I40" s="4">
        <v>850</v>
      </c>
      <c r="J40">
        <f t="shared" si="0"/>
        <v>184</v>
      </c>
      <c r="K40">
        <v>70908</v>
      </c>
      <c r="L40">
        <v>100491</v>
      </c>
      <c r="M40">
        <v>66617</v>
      </c>
      <c r="N40">
        <v>100077</v>
      </c>
      <c r="O40">
        <f t="shared" si="1"/>
        <v>171399</v>
      </c>
      <c r="P40">
        <f t="shared" si="2"/>
        <v>166694</v>
      </c>
      <c r="Q40">
        <v>1029355</v>
      </c>
      <c r="T40" s="5"/>
      <c r="U40" s="5"/>
    </row>
    <row r="41" spans="1:21">
      <c r="A41">
        <v>36</v>
      </c>
      <c r="B41">
        <v>0</v>
      </c>
      <c r="C41">
        <v>0</v>
      </c>
      <c r="D41">
        <v>0</v>
      </c>
      <c r="E41">
        <v>1</v>
      </c>
      <c r="F41" s="5"/>
      <c r="G41" s="5">
        <v>4</v>
      </c>
      <c r="H41" s="4">
        <v>1034</v>
      </c>
      <c r="I41" s="4">
        <v>839</v>
      </c>
      <c r="J41">
        <f t="shared" si="0"/>
        <v>195</v>
      </c>
      <c r="K41">
        <v>68851</v>
      </c>
      <c r="L41">
        <v>133187</v>
      </c>
      <c r="M41">
        <v>66642</v>
      </c>
      <c r="N41">
        <v>150379</v>
      </c>
      <c r="O41">
        <f t="shared" si="1"/>
        <v>202038</v>
      </c>
      <c r="P41">
        <f t="shared" si="2"/>
        <v>217021</v>
      </c>
      <c r="Q41">
        <v>1014372</v>
      </c>
      <c r="T41" s="5"/>
      <c r="U41" s="5"/>
    </row>
    <row r="42" spans="1:21">
      <c r="A42">
        <v>37</v>
      </c>
      <c r="B42">
        <v>1</v>
      </c>
      <c r="C42">
        <v>0</v>
      </c>
      <c r="D42">
        <v>0</v>
      </c>
      <c r="E42">
        <v>0</v>
      </c>
      <c r="F42" s="5">
        <v>2015</v>
      </c>
      <c r="G42" s="5">
        <v>1</v>
      </c>
      <c r="H42" s="4">
        <v>1034</v>
      </c>
      <c r="I42" s="4">
        <v>831</v>
      </c>
      <c r="J42">
        <f t="shared" si="0"/>
        <v>203</v>
      </c>
      <c r="K42">
        <v>58222</v>
      </c>
      <c r="L42">
        <v>107684</v>
      </c>
      <c r="M42">
        <v>53709</v>
      </c>
      <c r="N42">
        <v>91501</v>
      </c>
      <c r="O42">
        <f t="shared" si="1"/>
        <v>165906</v>
      </c>
      <c r="P42">
        <f t="shared" si="2"/>
        <v>145210</v>
      </c>
      <c r="Q42">
        <v>1035068</v>
      </c>
      <c r="T42" s="5"/>
      <c r="U42" s="5"/>
    </row>
    <row r="43" spans="1:21">
      <c r="A43">
        <v>38</v>
      </c>
      <c r="B43">
        <v>0</v>
      </c>
      <c r="C43">
        <v>1</v>
      </c>
      <c r="D43">
        <v>0</v>
      </c>
      <c r="E43">
        <v>0</v>
      </c>
      <c r="F43" s="5"/>
      <c r="G43" s="5">
        <v>2</v>
      </c>
      <c r="H43" s="4">
        <v>1034</v>
      </c>
      <c r="I43" s="4">
        <v>812</v>
      </c>
      <c r="J43">
        <f t="shared" si="0"/>
        <v>222</v>
      </c>
      <c r="K43">
        <v>60534</v>
      </c>
      <c r="L43">
        <v>95344</v>
      </c>
      <c r="M43">
        <v>55522</v>
      </c>
      <c r="N43">
        <v>86813</v>
      </c>
      <c r="O43">
        <f t="shared" si="1"/>
        <v>155878</v>
      </c>
      <c r="P43">
        <f t="shared" si="2"/>
        <v>142335</v>
      </c>
      <c r="Q43">
        <v>1048611</v>
      </c>
      <c r="T43" s="5"/>
      <c r="U43" s="5"/>
    </row>
    <row r="44" spans="1:21">
      <c r="A44">
        <v>39</v>
      </c>
      <c r="B44">
        <v>0</v>
      </c>
      <c r="C44">
        <v>0</v>
      </c>
      <c r="D44">
        <v>1</v>
      </c>
      <c r="E44">
        <v>0</v>
      </c>
      <c r="F44" s="5"/>
      <c r="G44" s="5">
        <v>3</v>
      </c>
      <c r="H44" s="4">
        <v>1034</v>
      </c>
      <c r="I44" s="4">
        <v>795</v>
      </c>
      <c r="J44">
        <f t="shared" si="0"/>
        <v>239</v>
      </c>
      <c r="K44">
        <v>71947</v>
      </c>
      <c r="L44">
        <v>102973</v>
      </c>
      <c r="M44">
        <v>71212</v>
      </c>
      <c r="N44">
        <v>112450</v>
      </c>
      <c r="O44">
        <f t="shared" si="1"/>
        <v>174920</v>
      </c>
      <c r="P44">
        <f t="shared" si="2"/>
        <v>183662</v>
      </c>
      <c r="Q44">
        <v>1039869</v>
      </c>
      <c r="T44" s="5"/>
      <c r="U44" s="5"/>
    </row>
    <row r="45" spans="1:21">
      <c r="A45">
        <v>40</v>
      </c>
      <c r="B45">
        <v>0</v>
      </c>
      <c r="C45">
        <v>0</v>
      </c>
      <c r="D45">
        <v>0</v>
      </c>
      <c r="E45">
        <v>1</v>
      </c>
      <c r="F45" s="5"/>
      <c r="G45" s="5">
        <v>4</v>
      </c>
      <c r="H45" s="4">
        <v>1034</v>
      </c>
      <c r="I45" s="4">
        <v>786</v>
      </c>
      <c r="J45">
        <f t="shared" si="0"/>
        <v>248</v>
      </c>
      <c r="K45">
        <v>64621</v>
      </c>
      <c r="L45">
        <v>114531</v>
      </c>
      <c r="M45">
        <v>67301</v>
      </c>
      <c r="N45">
        <v>120205</v>
      </c>
      <c r="O45">
        <f t="shared" si="1"/>
        <v>179152</v>
      </c>
      <c r="P45">
        <f t="shared" si="2"/>
        <v>187506</v>
      </c>
      <c r="Q45">
        <v>1031515</v>
      </c>
      <c r="T45" s="5"/>
      <c r="U45" s="5"/>
    </row>
    <row r="46" spans="1:21">
      <c r="A46">
        <v>41</v>
      </c>
      <c r="B46">
        <v>1</v>
      </c>
      <c r="C46">
        <v>0</v>
      </c>
      <c r="D46">
        <v>0</v>
      </c>
      <c r="E46">
        <v>0</v>
      </c>
      <c r="F46" s="5">
        <v>2016</v>
      </c>
      <c r="G46" s="5">
        <v>1</v>
      </c>
      <c r="H46" s="4">
        <v>962</v>
      </c>
      <c r="I46" s="4">
        <v>750</v>
      </c>
      <c r="J46">
        <f t="shared" si="0"/>
        <v>212</v>
      </c>
      <c r="K46">
        <v>62018</v>
      </c>
      <c r="L46">
        <v>100839</v>
      </c>
      <c r="M46">
        <v>68449</v>
      </c>
      <c r="N46">
        <v>96686</v>
      </c>
      <c r="O46">
        <f t="shared" si="1"/>
        <v>162857</v>
      </c>
      <c r="P46">
        <f t="shared" si="2"/>
        <v>165135</v>
      </c>
      <c r="Q46">
        <v>1029237</v>
      </c>
      <c r="T46" s="5"/>
      <c r="U46" s="5"/>
    </row>
    <row r="47" spans="1:21">
      <c r="A47">
        <v>42</v>
      </c>
      <c r="B47">
        <v>0</v>
      </c>
      <c r="C47">
        <v>1</v>
      </c>
      <c r="D47">
        <v>0</v>
      </c>
      <c r="E47">
        <v>0</v>
      </c>
      <c r="F47" s="5"/>
      <c r="G47" s="5">
        <v>2</v>
      </c>
      <c r="H47" s="4">
        <v>975</v>
      </c>
      <c r="I47" s="4">
        <v>806</v>
      </c>
      <c r="J47">
        <f t="shared" si="0"/>
        <v>169</v>
      </c>
      <c r="K47">
        <v>54446</v>
      </c>
      <c r="L47">
        <v>93111</v>
      </c>
      <c r="M47">
        <v>43952</v>
      </c>
      <c r="N47">
        <v>76671</v>
      </c>
      <c r="O47">
        <f t="shared" si="1"/>
        <v>147557</v>
      </c>
      <c r="P47">
        <f t="shared" si="2"/>
        <v>120623</v>
      </c>
      <c r="Q47">
        <v>1056171</v>
      </c>
      <c r="T47" s="5"/>
      <c r="U47" s="5"/>
    </row>
    <row r="48" spans="1:21">
      <c r="A48">
        <v>43</v>
      </c>
      <c r="B48">
        <v>0</v>
      </c>
      <c r="C48">
        <v>0</v>
      </c>
      <c r="D48">
        <v>1</v>
      </c>
      <c r="E48">
        <v>0</v>
      </c>
      <c r="F48" s="5"/>
      <c r="G48" s="5">
        <v>3</v>
      </c>
      <c r="H48" s="4">
        <v>975</v>
      </c>
      <c r="I48" s="4">
        <v>798</v>
      </c>
      <c r="J48" s="6">
        <f t="shared" si="0"/>
        <v>177</v>
      </c>
      <c r="K48">
        <v>67513</v>
      </c>
      <c r="L48">
        <v>98364</v>
      </c>
      <c r="M48">
        <v>62901</v>
      </c>
      <c r="N48">
        <v>93766</v>
      </c>
      <c r="O48" s="6">
        <f t="shared" si="1"/>
        <v>165877</v>
      </c>
      <c r="P48" s="6">
        <f t="shared" si="2"/>
        <v>156667</v>
      </c>
      <c r="Q48">
        <v>1065381</v>
      </c>
      <c r="T48" s="5"/>
      <c r="U48" s="5"/>
    </row>
    <row r="49" spans="1:21">
      <c r="A49">
        <v>44</v>
      </c>
      <c r="B49">
        <v>0</v>
      </c>
      <c r="C49">
        <v>0</v>
      </c>
      <c r="D49">
        <v>0</v>
      </c>
      <c r="E49">
        <v>1</v>
      </c>
      <c r="F49" s="5"/>
      <c r="G49" s="5">
        <v>4</v>
      </c>
      <c r="H49" s="6">
        <f>$B$134+$B$135*A49+$B$136*B49+$B$137*C49+$B$138*D49</f>
        <v>1019.32</v>
      </c>
      <c r="I49" s="6">
        <f>$N$134+$N$135*A49+$N$136*B49+$N$137*C49+$N$138*D49</f>
        <v>827.18666666666661</v>
      </c>
      <c r="J49" s="6">
        <f t="shared" si="0"/>
        <v>192.13333333333344</v>
      </c>
      <c r="K49" s="6">
        <f>$B$88+$B$89*A49+$B$90*B49+$B$91*C49+$B$92*D49</f>
        <v>59134.320000000007</v>
      </c>
      <c r="L49" s="6">
        <f>$O$88+$O$89*A49+$O$90*B49+$O$91*C49+$O$92*D49</f>
        <v>108221.12000000001</v>
      </c>
      <c r="M49" s="6">
        <f>$B$112+$B$113*A49+$B$114*B49+C49*$B$115+D49*$B$116</f>
        <v>52917.306666666678</v>
      </c>
      <c r="N49" s="6">
        <f>$N$112+$N$113*A49+$N$114*B49+C49*$N$115+D49*$N$116</f>
        <v>104182.00000000001</v>
      </c>
      <c r="O49" s="6">
        <f t="shared" si="1"/>
        <v>167355.44</v>
      </c>
      <c r="P49" s="6">
        <f t="shared" si="2"/>
        <v>157099.3066666667</v>
      </c>
      <c r="Q49">
        <v>1065381</v>
      </c>
      <c r="T49" s="5"/>
      <c r="U49" s="5"/>
    </row>
    <row r="50" spans="1:21">
      <c r="A50">
        <v>45</v>
      </c>
      <c r="B50">
        <v>1</v>
      </c>
      <c r="C50">
        <v>0</v>
      </c>
      <c r="D50">
        <v>0</v>
      </c>
      <c r="E50">
        <v>0</v>
      </c>
      <c r="F50" s="5">
        <v>2017</v>
      </c>
      <c r="G50" s="5">
        <v>1</v>
      </c>
      <c r="H50" s="6">
        <f t="shared" ref="H50:H67" si="3">$B$134+$B$135*A50+$B$136*B50+$B$137*C50+$B$138*D50</f>
        <v>994.74909090909102</v>
      </c>
      <c r="I50" s="6">
        <f t="shared" ref="I50:I67" si="4">$N$134+$N$135*A50+$N$136*B50+$N$137*C50+$N$138*D50</f>
        <v>818.53090909090906</v>
      </c>
      <c r="J50" s="6">
        <f t="shared" si="0"/>
        <v>176.21818181818196</v>
      </c>
      <c r="K50" s="6">
        <f t="shared" ref="K50:K67" si="5">$B$88+$B$89*A50+$B$90*B50+$B$91*C50+$B$92*D50</f>
        <v>56114.785454545454</v>
      </c>
      <c r="L50" s="6">
        <f t="shared" ref="L50:L67" si="6">$O$88+$O$89*A50+$O$90*B50+$O$91*C50+$O$92*D50</f>
        <v>103915.44</v>
      </c>
      <c r="M50" s="6">
        <f t="shared" ref="M50:M67" si="7">$B$112+$B$113*A50+$B$114*B50+C50*$B$115+D50*$B$116</f>
        <v>52239.643636363639</v>
      </c>
      <c r="N50" s="6">
        <f t="shared" ref="N50:N67" si="8">$N$112+$N$113*A50+$N$114*B50+C50*$N$115+D50*$N$116</f>
        <v>99123.218181818185</v>
      </c>
      <c r="O50" s="6">
        <f t="shared" si="1"/>
        <v>160030.22545454546</v>
      </c>
      <c r="P50" s="6">
        <f t="shared" si="2"/>
        <v>151362.86181818182</v>
      </c>
      <c r="Q50" s="6">
        <f t="shared" ref="Q50:Q67" si="9">Q49+O50-P50</f>
        <v>1074048.3636363638</v>
      </c>
      <c r="T50" s="5"/>
      <c r="U50" s="5"/>
    </row>
    <row r="51" spans="1:21">
      <c r="A51">
        <v>46</v>
      </c>
      <c r="B51">
        <v>0</v>
      </c>
      <c r="C51">
        <v>1</v>
      </c>
      <c r="D51">
        <v>0</v>
      </c>
      <c r="E51">
        <v>0</v>
      </c>
      <c r="F51" s="5"/>
      <c r="G51" s="5">
        <v>2</v>
      </c>
      <c r="H51" s="6">
        <f t="shared" si="3"/>
        <v>1013.6581818181818</v>
      </c>
      <c r="I51" s="6">
        <f t="shared" si="4"/>
        <v>829.62181818181818</v>
      </c>
      <c r="J51" s="6">
        <f t="shared" si="0"/>
        <v>184.0363636363636</v>
      </c>
      <c r="K51" s="6">
        <f t="shared" si="5"/>
        <v>48927.058181818182</v>
      </c>
      <c r="L51" s="6">
        <f t="shared" si="6"/>
        <v>96323.894545454546</v>
      </c>
      <c r="M51" s="6">
        <f t="shared" si="7"/>
        <v>41336.916363636381</v>
      </c>
      <c r="N51" s="6">
        <f t="shared" si="8"/>
        <v>86463.309090909112</v>
      </c>
      <c r="O51" s="6">
        <f t="shared" si="1"/>
        <v>145250.95272727273</v>
      </c>
      <c r="P51" s="6">
        <f t="shared" si="2"/>
        <v>127800.22545454549</v>
      </c>
      <c r="Q51" s="6">
        <f t="shared" si="9"/>
        <v>1091499.0909090908</v>
      </c>
      <c r="T51" s="5"/>
      <c r="U51" s="5"/>
    </row>
    <row r="52" spans="1:21">
      <c r="A52">
        <v>47</v>
      </c>
      <c r="B52">
        <v>0</v>
      </c>
      <c r="C52">
        <v>0</v>
      </c>
      <c r="D52">
        <v>1</v>
      </c>
      <c r="E52">
        <v>0</v>
      </c>
      <c r="F52" s="5"/>
      <c r="G52" s="5">
        <v>3</v>
      </c>
      <c r="H52" s="6">
        <f t="shared" si="3"/>
        <v>1020.6581818181819</v>
      </c>
      <c r="I52" s="6">
        <f t="shared" si="4"/>
        <v>833.98545454545456</v>
      </c>
      <c r="J52" s="6">
        <f t="shared" si="0"/>
        <v>186.67272727272734</v>
      </c>
      <c r="K52" s="6">
        <f t="shared" si="5"/>
        <v>61153.149090909094</v>
      </c>
      <c r="L52" s="6">
        <f t="shared" si="6"/>
        <v>102040.98545454546</v>
      </c>
      <c r="M52" s="6">
        <f t="shared" si="7"/>
        <v>57005.552727272734</v>
      </c>
      <c r="N52" s="6">
        <f t="shared" si="8"/>
        <v>99872.2181818182</v>
      </c>
      <c r="O52" s="6">
        <f t="shared" si="1"/>
        <v>163194.13454545455</v>
      </c>
      <c r="P52" s="6">
        <f t="shared" si="2"/>
        <v>156877.77090909093</v>
      </c>
      <c r="Q52" s="6">
        <f t="shared" si="9"/>
        <v>1097815.4545454544</v>
      </c>
      <c r="T52" s="5"/>
      <c r="U52" s="5"/>
    </row>
    <row r="53" spans="1:21">
      <c r="A53">
        <v>48</v>
      </c>
      <c r="B53">
        <v>0</v>
      </c>
      <c r="C53">
        <v>0</v>
      </c>
      <c r="D53">
        <v>0</v>
      </c>
      <c r="E53">
        <v>1</v>
      </c>
      <c r="F53" s="5"/>
      <c r="G53" s="5">
        <v>4</v>
      </c>
      <c r="H53" s="6">
        <f t="shared" si="3"/>
        <v>1035.869090909091</v>
      </c>
      <c r="I53" s="6">
        <f t="shared" si="4"/>
        <v>836.63878787878787</v>
      </c>
      <c r="J53" s="6">
        <f t="shared" si="0"/>
        <v>199.23030303030316</v>
      </c>
      <c r="K53" s="6">
        <f t="shared" si="5"/>
        <v>56961.087272727287</v>
      </c>
      <c r="L53" s="6">
        <f t="shared" si="6"/>
        <v>110882.72363636365</v>
      </c>
      <c r="M53" s="6">
        <f t="shared" si="7"/>
        <v>49750.762424242435</v>
      </c>
      <c r="N53" s="6">
        <f t="shared" si="8"/>
        <v>106233.12727272729</v>
      </c>
      <c r="O53" s="6">
        <f t="shared" si="1"/>
        <v>167843.81090909094</v>
      </c>
      <c r="P53" s="6">
        <f t="shared" si="2"/>
        <v>155983.88969696971</v>
      </c>
      <c r="Q53" s="6">
        <f t="shared" si="9"/>
        <v>1109675.3757575757</v>
      </c>
      <c r="T53" s="5"/>
      <c r="U53" s="5"/>
    </row>
    <row r="54" spans="1:21">
      <c r="A54">
        <v>49</v>
      </c>
      <c r="B54">
        <v>1</v>
      </c>
      <c r="C54">
        <v>0</v>
      </c>
      <c r="D54">
        <v>0</v>
      </c>
      <c r="E54">
        <v>0</v>
      </c>
      <c r="F54" s="5">
        <v>2018</v>
      </c>
      <c r="G54" s="5">
        <v>1</v>
      </c>
      <c r="H54" s="6">
        <f t="shared" si="3"/>
        <v>1011.2981818181819</v>
      </c>
      <c r="I54" s="6">
        <f t="shared" si="4"/>
        <v>827.98303030303032</v>
      </c>
      <c r="J54" s="6">
        <f t="shared" si="0"/>
        <v>183.31515151515157</v>
      </c>
      <c r="K54" s="6">
        <f t="shared" si="5"/>
        <v>53941.552727272734</v>
      </c>
      <c r="L54" s="6">
        <f t="shared" si="6"/>
        <v>106577.04363636364</v>
      </c>
      <c r="M54" s="6">
        <f t="shared" si="7"/>
        <v>49073.099393939403</v>
      </c>
      <c r="N54" s="6">
        <f t="shared" si="8"/>
        <v>101174.34545454546</v>
      </c>
      <c r="O54" s="6">
        <f t="shared" si="1"/>
        <v>160518.59636363637</v>
      </c>
      <c r="P54" s="6">
        <f t="shared" si="2"/>
        <v>150247.44484848485</v>
      </c>
      <c r="Q54" s="6">
        <f t="shared" si="9"/>
        <v>1119946.5272727273</v>
      </c>
      <c r="T54" s="5"/>
      <c r="U54" s="5"/>
    </row>
    <row r="55" spans="1:21">
      <c r="A55">
        <v>50</v>
      </c>
      <c r="B55">
        <v>0</v>
      </c>
      <c r="C55">
        <v>1</v>
      </c>
      <c r="D55">
        <v>0</v>
      </c>
      <c r="E55">
        <v>0</v>
      </c>
      <c r="F55" s="5"/>
      <c r="G55" s="5">
        <v>2</v>
      </c>
      <c r="H55" s="6">
        <f t="shared" si="3"/>
        <v>1030.2072727272728</v>
      </c>
      <c r="I55" s="6">
        <f t="shared" si="4"/>
        <v>839.07393939393933</v>
      </c>
      <c r="J55" s="6">
        <f t="shared" si="0"/>
        <v>191.13333333333344</v>
      </c>
      <c r="K55" s="6">
        <f t="shared" si="5"/>
        <v>46753.825454545462</v>
      </c>
      <c r="L55" s="6">
        <f t="shared" si="6"/>
        <v>98985.498181818184</v>
      </c>
      <c r="M55" s="6">
        <f t="shared" si="7"/>
        <v>38170.372121212138</v>
      </c>
      <c r="N55" s="6">
        <f t="shared" si="8"/>
        <v>88514.436363636371</v>
      </c>
      <c r="O55" s="6">
        <f t="shared" si="1"/>
        <v>145739.32363636364</v>
      </c>
      <c r="P55" s="6">
        <f t="shared" si="2"/>
        <v>126684.8084848485</v>
      </c>
      <c r="Q55" s="6">
        <f t="shared" si="9"/>
        <v>1139001.0424242425</v>
      </c>
      <c r="T55" s="5"/>
      <c r="U55" s="5"/>
    </row>
    <row r="56" spans="1:21">
      <c r="A56">
        <v>51</v>
      </c>
      <c r="B56">
        <v>0</v>
      </c>
      <c r="C56">
        <v>0</v>
      </c>
      <c r="D56">
        <v>1</v>
      </c>
      <c r="E56">
        <v>0</v>
      </c>
      <c r="F56" s="5"/>
      <c r="G56" s="5">
        <v>3</v>
      </c>
      <c r="H56" s="6">
        <f t="shared" si="3"/>
        <v>1037.2072727272728</v>
      </c>
      <c r="I56" s="6">
        <f t="shared" si="4"/>
        <v>843.4375757575757</v>
      </c>
      <c r="J56" s="6">
        <f t="shared" si="0"/>
        <v>193.76969696969707</v>
      </c>
      <c r="K56" s="6">
        <f t="shared" si="5"/>
        <v>58979.916363636374</v>
      </c>
      <c r="L56" s="6">
        <f t="shared" si="6"/>
        <v>104702.5890909091</v>
      </c>
      <c r="M56" s="6">
        <f t="shared" si="7"/>
        <v>53839.008484848498</v>
      </c>
      <c r="N56" s="6">
        <f t="shared" si="8"/>
        <v>101923.34545454547</v>
      </c>
      <c r="O56" s="6">
        <f t="shared" si="1"/>
        <v>163682.50545454546</v>
      </c>
      <c r="P56" s="6">
        <f t="shared" si="2"/>
        <v>155762.35393939397</v>
      </c>
      <c r="Q56" s="6">
        <f t="shared" si="9"/>
        <v>1146921.1939393939</v>
      </c>
      <c r="T56" s="5"/>
      <c r="U56" s="5"/>
    </row>
    <row r="57" spans="1:21">
      <c r="A57">
        <v>52</v>
      </c>
      <c r="B57">
        <v>0</v>
      </c>
      <c r="C57">
        <v>0</v>
      </c>
      <c r="D57">
        <v>0</v>
      </c>
      <c r="E57">
        <v>1</v>
      </c>
      <c r="F57" s="5"/>
      <c r="G57" s="5">
        <v>4</v>
      </c>
      <c r="H57" s="6">
        <f t="shared" si="3"/>
        <v>1052.4181818181819</v>
      </c>
      <c r="I57" s="6">
        <f t="shared" si="4"/>
        <v>846.09090909090901</v>
      </c>
      <c r="J57" s="6">
        <f t="shared" si="0"/>
        <v>206.32727272727288</v>
      </c>
      <c r="K57" s="6">
        <f t="shared" si="5"/>
        <v>54787.85454545456</v>
      </c>
      <c r="L57" s="6">
        <f t="shared" si="6"/>
        <v>113544.32727272729</v>
      </c>
      <c r="M57" s="6">
        <f t="shared" si="7"/>
        <v>46584.218181818193</v>
      </c>
      <c r="N57" s="6">
        <f t="shared" si="8"/>
        <v>108284.25454545456</v>
      </c>
      <c r="O57" s="6">
        <f t="shared" si="1"/>
        <v>168332.18181818185</v>
      </c>
      <c r="P57" s="6">
        <f t="shared" si="2"/>
        <v>154868.47272727275</v>
      </c>
      <c r="Q57" s="6">
        <f t="shared" si="9"/>
        <v>1160384.9030303031</v>
      </c>
      <c r="T57" s="5"/>
      <c r="U57" s="5"/>
    </row>
    <row r="58" spans="1:21">
      <c r="A58">
        <v>53</v>
      </c>
      <c r="B58">
        <v>1</v>
      </c>
      <c r="C58">
        <v>0</v>
      </c>
      <c r="D58">
        <v>0</v>
      </c>
      <c r="E58">
        <v>0</v>
      </c>
      <c r="F58" s="5">
        <v>2019</v>
      </c>
      <c r="G58" s="5">
        <v>1</v>
      </c>
      <c r="H58" s="6">
        <f t="shared" si="3"/>
        <v>1027.8472727272729</v>
      </c>
      <c r="I58" s="6">
        <f t="shared" si="4"/>
        <v>837.43515151515146</v>
      </c>
      <c r="J58" s="6">
        <f t="shared" si="0"/>
        <v>190.41212121212141</v>
      </c>
      <c r="K58" s="6">
        <f t="shared" si="5"/>
        <v>51768.320000000007</v>
      </c>
      <c r="L58" s="6">
        <f t="shared" si="6"/>
        <v>109238.64727272728</v>
      </c>
      <c r="M58" s="6">
        <f t="shared" si="7"/>
        <v>45906.55515151516</v>
      </c>
      <c r="N58" s="6">
        <f t="shared" si="8"/>
        <v>103225.47272727273</v>
      </c>
      <c r="O58" s="6">
        <f t="shared" si="1"/>
        <v>161006.96727272728</v>
      </c>
      <c r="P58" s="6">
        <f t="shared" si="2"/>
        <v>149132.02787878789</v>
      </c>
      <c r="Q58" s="6">
        <f t="shared" si="9"/>
        <v>1172259.8424242425</v>
      </c>
      <c r="T58" s="5"/>
      <c r="U58" s="5"/>
    </row>
    <row r="59" spans="1:21">
      <c r="A59">
        <v>54</v>
      </c>
      <c r="B59">
        <v>0</v>
      </c>
      <c r="C59">
        <v>1</v>
      </c>
      <c r="D59">
        <v>0</v>
      </c>
      <c r="E59">
        <v>0</v>
      </c>
      <c r="F59" s="5"/>
      <c r="G59" s="5">
        <v>2</v>
      </c>
      <c r="H59" s="6">
        <f t="shared" si="3"/>
        <v>1046.7563636363636</v>
      </c>
      <c r="I59" s="6">
        <f t="shared" si="4"/>
        <v>848.52606060606058</v>
      </c>
      <c r="J59" s="6">
        <f t="shared" si="0"/>
        <v>198.23030303030305</v>
      </c>
      <c r="K59" s="6">
        <f t="shared" si="5"/>
        <v>44580.592727272735</v>
      </c>
      <c r="L59" s="6">
        <f t="shared" si="6"/>
        <v>101647.10181818182</v>
      </c>
      <c r="M59" s="6">
        <f t="shared" si="7"/>
        <v>35003.827878787895</v>
      </c>
      <c r="N59" s="6">
        <f t="shared" si="8"/>
        <v>90565.563636363659</v>
      </c>
      <c r="O59" s="6">
        <f t="shared" si="1"/>
        <v>146227.69454545455</v>
      </c>
      <c r="P59" s="6">
        <f t="shared" si="2"/>
        <v>125569.39151515155</v>
      </c>
      <c r="Q59" s="6">
        <f t="shared" si="9"/>
        <v>1192918.1454545455</v>
      </c>
      <c r="T59" s="5"/>
      <c r="U59" s="5"/>
    </row>
    <row r="60" spans="1:21">
      <c r="A60">
        <v>55</v>
      </c>
      <c r="B60">
        <v>0</v>
      </c>
      <c r="C60">
        <v>0</v>
      </c>
      <c r="D60">
        <v>1</v>
      </c>
      <c r="E60">
        <v>0</v>
      </c>
      <c r="F60" s="5"/>
      <c r="G60" s="5">
        <v>3</v>
      </c>
      <c r="H60" s="6">
        <f t="shared" si="3"/>
        <v>1053.7563636363636</v>
      </c>
      <c r="I60" s="6">
        <f t="shared" si="4"/>
        <v>852.88969696969696</v>
      </c>
      <c r="J60" s="6">
        <f t="shared" si="0"/>
        <v>200.86666666666667</v>
      </c>
      <c r="K60" s="6">
        <f t="shared" si="5"/>
        <v>56806.683636363647</v>
      </c>
      <c r="L60" s="6">
        <f t="shared" si="6"/>
        <v>107364.19272727273</v>
      </c>
      <c r="M60" s="6">
        <f t="shared" si="7"/>
        <v>50672.464242424248</v>
      </c>
      <c r="N60" s="6">
        <f t="shared" si="8"/>
        <v>103974.47272727275</v>
      </c>
      <c r="O60" s="6">
        <f t="shared" si="1"/>
        <v>164170.87636363637</v>
      </c>
      <c r="P60" s="6">
        <f t="shared" si="2"/>
        <v>154646.93696969701</v>
      </c>
      <c r="Q60" s="6">
        <f t="shared" si="9"/>
        <v>1202442.084848485</v>
      </c>
      <c r="T60" s="5"/>
      <c r="U60" s="5"/>
    </row>
    <row r="61" spans="1:21">
      <c r="A61">
        <v>56</v>
      </c>
      <c r="B61">
        <v>0</v>
      </c>
      <c r="C61">
        <v>0</v>
      </c>
      <c r="D61">
        <v>0</v>
      </c>
      <c r="E61">
        <v>1</v>
      </c>
      <c r="F61" s="5"/>
      <c r="G61" s="5">
        <v>4</v>
      </c>
      <c r="H61" s="6">
        <f t="shared" si="3"/>
        <v>1068.9672727272728</v>
      </c>
      <c r="I61" s="6">
        <f t="shared" si="4"/>
        <v>855.54303030303026</v>
      </c>
      <c r="J61" s="6">
        <f t="shared" si="0"/>
        <v>213.42424242424249</v>
      </c>
      <c r="K61" s="6">
        <f t="shared" si="5"/>
        <v>52614.621818181833</v>
      </c>
      <c r="L61" s="6">
        <f t="shared" si="6"/>
        <v>116205.93090909092</v>
      </c>
      <c r="M61" s="6">
        <f t="shared" si="7"/>
        <v>43417.673939393957</v>
      </c>
      <c r="N61" s="6">
        <f t="shared" si="8"/>
        <v>110335.38181818184</v>
      </c>
      <c r="O61" s="6">
        <f t="shared" si="1"/>
        <v>168820.55272727276</v>
      </c>
      <c r="P61" s="6">
        <f t="shared" si="2"/>
        <v>153753.05575757578</v>
      </c>
      <c r="Q61" s="6">
        <f t="shared" si="9"/>
        <v>1217509.581818182</v>
      </c>
      <c r="T61" s="5"/>
      <c r="U61" s="5"/>
    </row>
    <row r="62" spans="1:21">
      <c r="A62">
        <v>57</v>
      </c>
      <c r="B62">
        <v>1</v>
      </c>
      <c r="C62">
        <v>0</v>
      </c>
      <c r="D62">
        <v>0</v>
      </c>
      <c r="E62">
        <v>0</v>
      </c>
      <c r="F62" s="5">
        <v>2020</v>
      </c>
      <c r="G62" s="5">
        <v>1</v>
      </c>
      <c r="H62" s="6">
        <f t="shared" si="3"/>
        <v>1044.396363636364</v>
      </c>
      <c r="I62" s="6">
        <f t="shared" si="4"/>
        <v>846.88727272727272</v>
      </c>
      <c r="J62" s="6">
        <f t="shared" si="0"/>
        <v>197.50909090909124</v>
      </c>
      <c r="K62" s="6">
        <f t="shared" si="5"/>
        <v>49595.08727272728</v>
      </c>
      <c r="L62" s="6">
        <f t="shared" si="6"/>
        <v>111900.25090909092</v>
      </c>
      <c r="M62" s="6">
        <f t="shared" si="7"/>
        <v>42740.010909090917</v>
      </c>
      <c r="N62" s="6">
        <f t="shared" si="8"/>
        <v>105276.6</v>
      </c>
      <c r="O62" s="6">
        <f t="shared" si="1"/>
        <v>161495.3381818182</v>
      </c>
      <c r="P62" s="6">
        <f t="shared" si="2"/>
        <v>148016.61090909093</v>
      </c>
      <c r="Q62" s="6">
        <f t="shared" si="9"/>
        <v>1230988.3090909093</v>
      </c>
      <c r="T62" s="5"/>
      <c r="U62" s="5"/>
    </row>
    <row r="63" spans="1:21">
      <c r="A63">
        <v>58</v>
      </c>
      <c r="B63">
        <v>0</v>
      </c>
      <c r="C63">
        <v>1</v>
      </c>
      <c r="D63">
        <v>0</v>
      </c>
      <c r="E63">
        <v>0</v>
      </c>
      <c r="F63" s="5"/>
      <c r="G63" s="5">
        <v>2</v>
      </c>
      <c r="H63" s="6">
        <f t="shared" si="3"/>
        <v>1063.3054545454545</v>
      </c>
      <c r="I63" s="6">
        <f t="shared" si="4"/>
        <v>857.97818181818184</v>
      </c>
      <c r="J63" s="6">
        <f t="shared" si="0"/>
        <v>205.32727272727266</v>
      </c>
      <c r="K63" s="6">
        <f t="shared" si="5"/>
        <v>42407.360000000008</v>
      </c>
      <c r="L63" s="6">
        <f t="shared" si="6"/>
        <v>104308.70545454546</v>
      </c>
      <c r="M63" s="6">
        <f t="shared" si="7"/>
        <v>31837.283636363652</v>
      </c>
      <c r="N63" s="6">
        <f t="shared" si="8"/>
        <v>92616.690909090918</v>
      </c>
      <c r="O63" s="6">
        <f t="shared" si="1"/>
        <v>146716.06545454546</v>
      </c>
      <c r="P63" s="6">
        <f t="shared" si="2"/>
        <v>124453.97454545458</v>
      </c>
      <c r="Q63" s="6">
        <f t="shared" si="9"/>
        <v>1253250.4000000001</v>
      </c>
      <c r="T63" s="5"/>
      <c r="U63" s="5"/>
    </row>
    <row r="64" spans="1:21">
      <c r="A64">
        <v>59</v>
      </c>
      <c r="B64">
        <v>0</v>
      </c>
      <c r="C64">
        <v>0</v>
      </c>
      <c r="D64">
        <v>1</v>
      </c>
      <c r="E64">
        <v>0</v>
      </c>
      <c r="F64" s="5"/>
      <c r="G64" s="5">
        <v>3</v>
      </c>
      <c r="H64" s="6">
        <f t="shared" si="3"/>
        <v>1070.3054545454545</v>
      </c>
      <c r="I64" s="6">
        <f t="shared" si="4"/>
        <v>862.34181818181821</v>
      </c>
      <c r="J64" s="6">
        <f t="shared" si="0"/>
        <v>207.96363636363628</v>
      </c>
      <c r="K64" s="6">
        <f t="shared" si="5"/>
        <v>54633.45090909092</v>
      </c>
      <c r="L64" s="6">
        <f t="shared" si="6"/>
        <v>110025.79636363637</v>
      </c>
      <c r="M64" s="6">
        <f t="shared" si="7"/>
        <v>47505.920000000013</v>
      </c>
      <c r="N64" s="6">
        <f t="shared" si="8"/>
        <v>106025.60000000002</v>
      </c>
      <c r="O64" s="6">
        <f t="shared" si="1"/>
        <v>164659.24727272728</v>
      </c>
      <c r="P64" s="6">
        <f t="shared" si="2"/>
        <v>153531.52000000002</v>
      </c>
      <c r="Q64" s="6">
        <f t="shared" si="9"/>
        <v>1264378.1272727274</v>
      </c>
      <c r="T64" s="5"/>
      <c r="U64" s="5"/>
    </row>
    <row r="65" spans="1:29">
      <c r="A65">
        <v>60</v>
      </c>
      <c r="B65">
        <v>0</v>
      </c>
      <c r="C65">
        <v>0</v>
      </c>
      <c r="D65">
        <v>0</v>
      </c>
      <c r="E65">
        <v>1</v>
      </c>
      <c r="F65" s="5"/>
      <c r="G65" s="5">
        <v>4</v>
      </c>
      <c r="H65" s="6">
        <f t="shared" si="3"/>
        <v>1085.5163636363636</v>
      </c>
      <c r="I65" s="6">
        <f t="shared" si="4"/>
        <v>864.99515151515152</v>
      </c>
      <c r="J65" s="6">
        <f t="shared" si="0"/>
        <v>220.5212121212121</v>
      </c>
      <c r="K65" s="6">
        <f t="shared" si="5"/>
        <v>50441.389090909106</v>
      </c>
      <c r="L65" s="6">
        <f t="shared" si="6"/>
        <v>118867.53454545456</v>
      </c>
      <c r="M65" s="6">
        <f t="shared" si="7"/>
        <v>40251.129696969714</v>
      </c>
      <c r="N65" s="6">
        <f t="shared" si="8"/>
        <v>112386.50909090911</v>
      </c>
      <c r="O65" s="6">
        <f t="shared" si="1"/>
        <v>169308.92363636367</v>
      </c>
      <c r="P65" s="6">
        <f t="shared" si="2"/>
        <v>152637.63878787882</v>
      </c>
      <c r="Q65" s="6">
        <f t="shared" si="9"/>
        <v>1281049.4121212121</v>
      </c>
      <c r="T65" s="5"/>
      <c r="U65" s="5"/>
    </row>
    <row r="66" spans="1:29">
      <c r="A66">
        <v>61</v>
      </c>
      <c r="B66">
        <v>1</v>
      </c>
      <c r="C66">
        <v>0</v>
      </c>
      <c r="D66">
        <v>0</v>
      </c>
      <c r="E66">
        <v>0</v>
      </c>
      <c r="F66" s="5">
        <v>2021</v>
      </c>
      <c r="G66" s="5">
        <v>1</v>
      </c>
      <c r="H66" s="6">
        <f t="shared" si="3"/>
        <v>1060.9454545454548</v>
      </c>
      <c r="I66" s="6">
        <f t="shared" si="4"/>
        <v>856.33939393939386</v>
      </c>
      <c r="J66" s="6">
        <f t="shared" si="0"/>
        <v>204.60606060606096</v>
      </c>
      <c r="K66" s="6">
        <f t="shared" si="5"/>
        <v>47421.854545454553</v>
      </c>
      <c r="L66" s="6">
        <f t="shared" si="6"/>
        <v>114561.85454545455</v>
      </c>
      <c r="M66" s="6">
        <f t="shared" si="7"/>
        <v>39573.466666666674</v>
      </c>
      <c r="N66" s="6">
        <f t="shared" si="8"/>
        <v>107327.72727272728</v>
      </c>
      <c r="O66" s="6">
        <f t="shared" si="1"/>
        <v>161983.70909090911</v>
      </c>
      <c r="P66" s="6">
        <f t="shared" si="2"/>
        <v>146901.19393939397</v>
      </c>
      <c r="Q66" s="6">
        <f t="shared" si="9"/>
        <v>1296131.9272727272</v>
      </c>
      <c r="T66" s="5"/>
      <c r="U66" s="5"/>
    </row>
    <row r="67" spans="1:29">
      <c r="A67">
        <v>62</v>
      </c>
      <c r="B67">
        <v>0</v>
      </c>
      <c r="C67">
        <v>1</v>
      </c>
      <c r="D67">
        <v>0</v>
      </c>
      <c r="E67">
        <v>0</v>
      </c>
      <c r="F67" s="5"/>
      <c r="G67" s="5">
        <v>2</v>
      </c>
      <c r="H67" s="6">
        <f t="shared" si="3"/>
        <v>1079.8545454545454</v>
      </c>
      <c r="I67" s="6">
        <f t="shared" si="4"/>
        <v>867.43030303030309</v>
      </c>
      <c r="J67" s="6">
        <f t="shared" si="0"/>
        <v>212.42424242424227</v>
      </c>
      <c r="K67" s="6">
        <f t="shared" si="5"/>
        <v>40234.127272727281</v>
      </c>
      <c r="L67" s="6">
        <f t="shared" si="6"/>
        <v>106970.3090909091</v>
      </c>
      <c r="M67" s="6">
        <f t="shared" si="7"/>
        <v>28670.73939393941</v>
      </c>
      <c r="N67" s="6">
        <f t="shared" si="8"/>
        <v>94667.818181818206</v>
      </c>
      <c r="O67" s="6">
        <f t="shared" si="1"/>
        <v>147204.43636363637</v>
      </c>
      <c r="P67" s="6">
        <f t="shared" si="2"/>
        <v>123338.55757575762</v>
      </c>
      <c r="Q67" s="6">
        <f t="shared" si="9"/>
        <v>1319997.8060606059</v>
      </c>
      <c r="T67" s="5"/>
      <c r="U67" s="5"/>
    </row>
    <row r="72" spans="1:29">
      <c r="A72" t="s">
        <v>14</v>
      </c>
      <c r="N72" t="s">
        <v>14</v>
      </c>
    </row>
    <row r="73" spans="1:29" ht="15.75" thickBot="1">
      <c r="W73" s="1"/>
      <c r="X73" s="1"/>
      <c r="Y73" s="1"/>
      <c r="Z73" s="1"/>
      <c r="AA73" s="1"/>
      <c r="AB73" s="1"/>
      <c r="AC73" s="1"/>
    </row>
    <row r="74" spans="1:29">
      <c r="A74" s="7" t="s">
        <v>15</v>
      </c>
      <c r="B74" s="7"/>
      <c r="N74" s="7" t="s">
        <v>15</v>
      </c>
      <c r="O74" s="7"/>
      <c r="W74" s="1"/>
      <c r="X74" s="1"/>
      <c r="Y74" s="1"/>
      <c r="Z74" s="1"/>
      <c r="AA74" s="1"/>
      <c r="AB74" s="1"/>
      <c r="AC74" s="1"/>
    </row>
    <row r="75" spans="1:29">
      <c r="A75" s="8" t="s">
        <v>16</v>
      </c>
      <c r="B75" s="8">
        <v>0.72694626256484762</v>
      </c>
      <c r="N75" s="8" t="s">
        <v>16</v>
      </c>
      <c r="O75" s="8">
        <v>0.68119774635927799</v>
      </c>
      <c r="W75" s="1"/>
      <c r="X75" s="1"/>
      <c r="Y75" s="1"/>
      <c r="Z75" s="1"/>
      <c r="AA75" s="1"/>
      <c r="AB75" s="1"/>
      <c r="AC75" s="1"/>
    </row>
    <row r="76" spans="1:29">
      <c r="A76" s="8" t="s">
        <v>17</v>
      </c>
      <c r="B76" s="8">
        <v>0.52845086865700042</v>
      </c>
      <c r="N76" s="8" t="s">
        <v>17</v>
      </c>
      <c r="O76" s="8">
        <v>0.4640303696449592</v>
      </c>
      <c r="W76" s="1"/>
      <c r="X76" s="1"/>
      <c r="Y76" s="1"/>
      <c r="Z76" s="1"/>
      <c r="AA76" s="1"/>
      <c r="AB76" s="1"/>
      <c r="AC76" s="1"/>
    </row>
    <row r="77" spans="1:29">
      <c r="A77" s="8" t="s">
        <v>18</v>
      </c>
      <c r="B77" s="8">
        <v>0.47881411798931622</v>
      </c>
      <c r="N77" s="8" t="s">
        <v>18</v>
      </c>
      <c r="O77" s="8">
        <v>0.40761251381811275</v>
      </c>
      <c r="W77" s="1"/>
      <c r="X77" s="1"/>
      <c r="Y77" s="1"/>
      <c r="Z77" s="1"/>
      <c r="AA77" s="1"/>
      <c r="AB77" s="1"/>
      <c r="AC77" s="1"/>
    </row>
    <row r="78" spans="1:29">
      <c r="A78" s="8" t="s">
        <v>19</v>
      </c>
      <c r="B78" s="8">
        <v>8155.8231685437504</v>
      </c>
      <c r="N78" s="8" t="s">
        <v>19</v>
      </c>
      <c r="O78" s="8">
        <v>10830.983290709868</v>
      </c>
      <c r="W78" s="1"/>
      <c r="X78" s="1"/>
      <c r="Y78" s="1"/>
      <c r="Z78" s="1"/>
      <c r="AA78" s="1"/>
      <c r="AB78" s="1"/>
      <c r="AC78" s="1"/>
    </row>
    <row r="79" spans="1:29" ht="15.75" thickBot="1">
      <c r="A79" s="9" t="s">
        <v>20</v>
      </c>
      <c r="B79" s="9">
        <v>43</v>
      </c>
      <c r="N79" s="9" t="s">
        <v>20</v>
      </c>
      <c r="O79" s="9">
        <v>43</v>
      </c>
      <c r="W79" s="1"/>
      <c r="X79" s="1"/>
      <c r="Y79" s="1"/>
      <c r="Z79" s="1"/>
      <c r="AA79" s="1"/>
      <c r="AB79" s="1"/>
      <c r="AC79" s="1"/>
    </row>
    <row r="80" spans="1:29">
      <c r="W80" s="1"/>
      <c r="X80" s="1"/>
      <c r="Y80" s="1"/>
      <c r="Z80" s="1"/>
      <c r="AA80" s="1"/>
      <c r="AB80" s="1"/>
      <c r="AC80" s="1"/>
    </row>
    <row r="81" spans="1:29" ht="15.75" thickBot="1">
      <c r="A81" t="s">
        <v>21</v>
      </c>
      <c r="N81" t="s">
        <v>21</v>
      </c>
      <c r="W81" s="1"/>
      <c r="X81" s="1"/>
      <c r="Y81" s="1"/>
      <c r="Z81" s="1"/>
      <c r="AA81" s="1"/>
      <c r="AB81" s="1"/>
      <c r="AC81" s="1"/>
    </row>
    <row r="82" spans="1:29">
      <c r="A82" s="10"/>
      <c r="B82" s="10" t="s">
        <v>22</v>
      </c>
      <c r="C82" s="10" t="s">
        <v>23</v>
      </c>
      <c r="D82" s="10" t="s">
        <v>24</v>
      </c>
      <c r="E82" s="10" t="s">
        <v>25</v>
      </c>
      <c r="F82" s="10" t="s">
        <v>26</v>
      </c>
      <c r="J82" s="11"/>
      <c r="K82" s="1"/>
      <c r="L82" s="1"/>
      <c r="M82" s="1"/>
      <c r="N82" s="10"/>
      <c r="O82" s="10" t="s">
        <v>22</v>
      </c>
      <c r="P82" s="10" t="s">
        <v>23</v>
      </c>
      <c r="Q82" s="10" t="s">
        <v>24</v>
      </c>
      <c r="R82" s="10" t="s">
        <v>25</v>
      </c>
      <c r="S82" s="10" t="s">
        <v>26</v>
      </c>
      <c r="W82" s="1"/>
      <c r="X82" s="1"/>
      <c r="Y82" s="1"/>
      <c r="Z82" s="1"/>
      <c r="AA82" s="1"/>
      <c r="AB82" s="1"/>
      <c r="AC82" s="1"/>
    </row>
    <row r="83" spans="1:29">
      <c r="A83" s="8" t="s">
        <v>27</v>
      </c>
      <c r="B83" s="8">
        <v>4</v>
      </c>
      <c r="C83" s="8">
        <v>2832675756.0136995</v>
      </c>
      <c r="D83" s="8">
        <v>708168939.00342488</v>
      </c>
      <c r="E83" s="8">
        <v>10.64636305859252</v>
      </c>
      <c r="F83" s="8">
        <v>6.9183637470348414E-6</v>
      </c>
      <c r="J83" s="8"/>
      <c r="K83" s="1"/>
      <c r="L83" s="1"/>
      <c r="M83" s="1"/>
      <c r="N83" s="8" t="s">
        <v>27</v>
      </c>
      <c r="O83" s="8">
        <v>4</v>
      </c>
      <c r="P83" s="8">
        <v>3859451531.9697227</v>
      </c>
      <c r="Q83" s="8">
        <v>964862882.99243069</v>
      </c>
      <c r="R83" s="8">
        <v>8.2248848851882563</v>
      </c>
      <c r="S83" s="8">
        <v>7.0084751180717389E-5</v>
      </c>
      <c r="W83" s="1"/>
      <c r="X83" s="1"/>
      <c r="Y83" s="1"/>
      <c r="Z83" s="1"/>
      <c r="AA83" s="1"/>
      <c r="AB83" s="1"/>
      <c r="AC83" s="1"/>
    </row>
    <row r="84" spans="1:29">
      <c r="A84" s="8" t="s">
        <v>28</v>
      </c>
      <c r="B84" s="8">
        <v>38</v>
      </c>
      <c r="C84" s="8">
        <v>2527663159.1490908</v>
      </c>
      <c r="D84" s="8">
        <v>66517451.556555018</v>
      </c>
      <c r="E84" s="8"/>
      <c r="F84" s="8"/>
      <c r="J84" s="8"/>
      <c r="K84" s="1"/>
      <c r="L84" s="1"/>
      <c r="M84" s="1"/>
      <c r="N84" s="8" t="s">
        <v>28</v>
      </c>
      <c r="O84" s="8">
        <v>38</v>
      </c>
      <c r="P84" s="8">
        <v>4457787563.6581821</v>
      </c>
      <c r="Q84" s="8">
        <v>117310199.04363637</v>
      </c>
      <c r="R84" s="8"/>
      <c r="S84" s="8"/>
      <c r="W84" s="11"/>
      <c r="X84" s="11"/>
      <c r="Y84" s="1"/>
      <c r="Z84" s="1"/>
      <c r="AA84" s="1"/>
      <c r="AB84" s="1"/>
      <c r="AC84" s="1"/>
    </row>
    <row r="85" spans="1:29" ht="15.75" thickBot="1">
      <c r="A85" s="9" t="s">
        <v>29</v>
      </c>
      <c r="B85" s="9">
        <v>42</v>
      </c>
      <c r="C85" s="9">
        <v>5360338915.1627903</v>
      </c>
      <c r="D85" s="9"/>
      <c r="E85" s="9"/>
      <c r="F85" s="9"/>
      <c r="J85" s="8"/>
      <c r="K85" s="1"/>
      <c r="L85" s="1"/>
      <c r="M85" s="1"/>
      <c r="N85" s="9" t="s">
        <v>29</v>
      </c>
      <c r="O85" s="9">
        <v>42</v>
      </c>
      <c r="P85" s="9">
        <v>8317239095.6279049</v>
      </c>
      <c r="Q85" s="9"/>
      <c r="R85" s="9"/>
      <c r="S85" s="9"/>
      <c r="W85" s="8"/>
      <c r="X85" s="8"/>
      <c r="Y85" s="1"/>
      <c r="Z85" s="1"/>
      <c r="AA85" s="1"/>
      <c r="AB85" s="1"/>
      <c r="AC85" s="1"/>
    </row>
    <row r="86" spans="1:29" ht="15.75" thickBot="1">
      <c r="J86" s="1"/>
      <c r="K86" s="1"/>
      <c r="L86" s="1"/>
      <c r="M86" s="1"/>
      <c r="W86" s="8"/>
      <c r="X86" s="8"/>
      <c r="Y86" s="1"/>
      <c r="Z86" s="1"/>
      <c r="AA86" s="1"/>
      <c r="AB86" s="1"/>
      <c r="AC86" s="1"/>
    </row>
    <row r="87" spans="1:29">
      <c r="A87" s="10"/>
      <c r="B87" s="10" t="s">
        <v>30</v>
      </c>
      <c r="C87" s="10" t="s">
        <v>19</v>
      </c>
      <c r="D87" s="10" t="s">
        <v>31</v>
      </c>
      <c r="E87" s="10" t="s">
        <v>32</v>
      </c>
      <c r="F87" s="10" t="s">
        <v>33</v>
      </c>
      <c r="G87" s="10" t="s">
        <v>34</v>
      </c>
      <c r="H87" s="10" t="s">
        <v>35</v>
      </c>
      <c r="I87" s="10" t="s">
        <v>36</v>
      </c>
      <c r="J87" s="11"/>
      <c r="K87" s="11"/>
      <c r="L87" s="11"/>
      <c r="M87" s="11"/>
      <c r="N87" s="10"/>
      <c r="O87" s="10" t="s">
        <v>30</v>
      </c>
      <c r="P87" s="10" t="s">
        <v>19</v>
      </c>
      <c r="Q87" s="10" t="s">
        <v>31</v>
      </c>
      <c r="R87" s="10" t="s">
        <v>32</v>
      </c>
      <c r="S87" s="10" t="s">
        <v>33</v>
      </c>
      <c r="T87" s="10" t="s">
        <v>34</v>
      </c>
      <c r="U87" s="10" t="s">
        <v>35</v>
      </c>
      <c r="V87" s="10" t="s">
        <v>36</v>
      </c>
      <c r="W87" s="8"/>
      <c r="X87" s="8"/>
      <c r="Y87" s="1"/>
      <c r="Z87" s="1"/>
      <c r="AA87" s="1"/>
      <c r="AB87" s="1"/>
      <c r="AC87" s="1"/>
    </row>
    <row r="88" spans="1:29">
      <c r="A88" s="8" t="s">
        <v>37</v>
      </c>
      <c r="B88" s="8">
        <v>83039.88</v>
      </c>
      <c r="C88" s="8">
        <v>3395.5399575231327</v>
      </c>
      <c r="D88" s="8">
        <v>24.45557438251241</v>
      </c>
      <c r="E88" s="8">
        <v>7.43205717135971E-25</v>
      </c>
      <c r="F88" s="8">
        <v>76165.96872666027</v>
      </c>
      <c r="G88" s="8">
        <v>89913.791273339739</v>
      </c>
      <c r="H88" s="8">
        <v>76165.96872666027</v>
      </c>
      <c r="I88" s="8">
        <v>89913.791273339739</v>
      </c>
      <c r="J88" s="8"/>
      <c r="K88" s="8"/>
      <c r="L88" s="8"/>
      <c r="M88" s="8"/>
      <c r="N88" s="8" t="s">
        <v>37</v>
      </c>
      <c r="O88" s="8">
        <v>78943.48000000001</v>
      </c>
      <c r="P88" s="8">
        <v>4509.2979314113063</v>
      </c>
      <c r="Q88" s="8">
        <v>17.506822836009089</v>
      </c>
      <c r="R88" s="8">
        <v>8.7658775859215095E-20</v>
      </c>
      <c r="S88" s="8">
        <v>69814.88358431065</v>
      </c>
      <c r="T88" s="8">
        <v>88072.076415689371</v>
      </c>
      <c r="U88" s="8">
        <v>69814.88358431065</v>
      </c>
      <c r="V88" s="8">
        <v>88072.076415689371</v>
      </c>
      <c r="W88" s="1"/>
      <c r="X88" s="1"/>
      <c r="Y88" s="1"/>
      <c r="Z88" s="1"/>
      <c r="AA88" s="1"/>
      <c r="AB88" s="1"/>
      <c r="AC88" s="1"/>
    </row>
    <row r="89" spans="1:29">
      <c r="A89" s="8" t="s">
        <v>3</v>
      </c>
      <c r="B89" s="8">
        <v>-543.30818181818165</v>
      </c>
      <c r="C89" s="8">
        <v>100.39124339798359</v>
      </c>
      <c r="D89" s="8">
        <v>-5.4119080850939465</v>
      </c>
      <c r="E89" s="8">
        <v>3.6446366161290341E-6</v>
      </c>
      <c r="F89" s="8">
        <v>-746.53962906092579</v>
      </c>
      <c r="G89" s="8">
        <v>-340.07673457543757</v>
      </c>
      <c r="H89" s="8">
        <v>-746.53962906092579</v>
      </c>
      <c r="I89" s="8">
        <v>-340.07673457543757</v>
      </c>
      <c r="J89" s="8"/>
      <c r="K89" s="8"/>
      <c r="L89" s="8"/>
      <c r="M89" s="8"/>
      <c r="N89" s="8" t="s">
        <v>3</v>
      </c>
      <c r="O89" s="8">
        <v>665.40090909090918</v>
      </c>
      <c r="P89" s="8">
        <v>133.32018820257173</v>
      </c>
      <c r="Q89" s="8">
        <v>4.9909988731779613</v>
      </c>
      <c r="R89" s="8">
        <v>1.3654932661545403E-5</v>
      </c>
      <c r="S89" s="8">
        <v>395.50829816197745</v>
      </c>
      <c r="T89" s="8">
        <v>935.29352001984091</v>
      </c>
      <c r="U89" s="8">
        <v>395.50829816197745</v>
      </c>
      <c r="V89" s="8">
        <v>935.29352001984091</v>
      </c>
      <c r="W89" s="11"/>
      <c r="X89" s="11"/>
      <c r="Y89" s="11"/>
      <c r="Z89" s="11"/>
      <c r="AA89" s="11"/>
      <c r="AB89" s="1"/>
      <c r="AC89" s="1"/>
    </row>
    <row r="90" spans="1:29">
      <c r="A90" s="8" t="s">
        <v>4</v>
      </c>
      <c r="B90" s="8">
        <v>-2476.2263636363714</v>
      </c>
      <c r="C90" s="8">
        <v>3564.9494537794517</v>
      </c>
      <c r="D90" s="8">
        <v>-0.69460349879888228</v>
      </c>
      <c r="E90" s="8">
        <v>0.49152918163701953</v>
      </c>
      <c r="F90" s="8">
        <v>-9693.0892325086606</v>
      </c>
      <c r="G90" s="8">
        <v>4740.636505235917</v>
      </c>
      <c r="H90" s="8">
        <v>-9693.0892325086606</v>
      </c>
      <c r="I90" s="8">
        <v>4740.636505235917</v>
      </c>
      <c r="J90" s="1"/>
      <c r="K90" s="1"/>
      <c r="L90" s="1"/>
      <c r="M90" s="1"/>
      <c r="N90" s="8" t="s">
        <v>4</v>
      </c>
      <c r="O90" s="8">
        <v>-4971.080909090917</v>
      </c>
      <c r="P90" s="8">
        <v>4734.2747835721893</v>
      </c>
      <c r="Q90" s="8">
        <v>-1.0500195143595041</v>
      </c>
      <c r="R90" s="8">
        <v>0.300341372816886</v>
      </c>
      <c r="S90" s="8">
        <v>-14555.119151310064</v>
      </c>
      <c r="T90" s="8">
        <v>4612.9573331282299</v>
      </c>
      <c r="U90" s="8">
        <v>-14555.119151310064</v>
      </c>
      <c r="V90" s="8">
        <v>4612.9573331282299</v>
      </c>
      <c r="W90" s="8"/>
      <c r="X90" s="8"/>
      <c r="Y90" s="8"/>
      <c r="Z90" s="8"/>
      <c r="AA90" s="8"/>
      <c r="AB90" s="1"/>
      <c r="AC90" s="1"/>
    </row>
    <row r="91" spans="1:29">
      <c r="A91" s="8" t="s">
        <v>5</v>
      </c>
      <c r="B91" s="8">
        <v>-9120.6454545454599</v>
      </c>
      <c r="C91" s="8">
        <v>3563.5356328022617</v>
      </c>
      <c r="D91" s="8">
        <v>-2.5594371417504944</v>
      </c>
      <c r="E91" s="8">
        <v>1.4587117845762826E-2</v>
      </c>
      <c r="F91" s="8">
        <v>-16334.646192482709</v>
      </c>
      <c r="G91" s="8">
        <v>-1906.6447166082116</v>
      </c>
      <c r="H91" s="8">
        <v>-16334.646192482709</v>
      </c>
      <c r="I91" s="8">
        <v>-1906.6447166082116</v>
      </c>
      <c r="N91" s="8" t="s">
        <v>5</v>
      </c>
      <c r="O91" s="8">
        <v>-13228.027272727282</v>
      </c>
      <c r="P91" s="8">
        <v>4732.397220625624</v>
      </c>
      <c r="Q91" s="8">
        <v>-2.7952064579605458</v>
      </c>
      <c r="R91" s="8">
        <v>8.0872974341529603E-3</v>
      </c>
      <c r="S91" s="8">
        <v>-22808.264587475023</v>
      </c>
      <c r="T91" s="8">
        <v>-3647.7899579795412</v>
      </c>
      <c r="U91" s="8">
        <v>-22808.264587475023</v>
      </c>
      <c r="V91" s="8">
        <v>-3647.7899579795412</v>
      </c>
      <c r="W91" s="8"/>
      <c r="X91" s="8"/>
      <c r="Y91" s="8"/>
      <c r="Z91" s="8"/>
      <c r="AA91" s="8"/>
      <c r="AB91" s="1"/>
      <c r="AC91" s="1"/>
    </row>
    <row r="92" spans="1:29" ht="15.75" thickBot="1">
      <c r="A92" s="9" t="s">
        <v>6</v>
      </c>
      <c r="B92" s="9">
        <v>3648.7536363636332</v>
      </c>
      <c r="C92" s="9">
        <v>3564.9494537794503</v>
      </c>
      <c r="D92" s="9">
        <v>1.0235078179005697</v>
      </c>
      <c r="E92" s="9">
        <v>0.31253964926352051</v>
      </c>
      <c r="F92" s="9">
        <v>-3568.1092325086524</v>
      </c>
      <c r="G92" s="9">
        <v>10865.616505235919</v>
      </c>
      <c r="H92" s="9">
        <v>-3568.1092325086524</v>
      </c>
      <c r="I92" s="9">
        <v>10865.616505235919</v>
      </c>
      <c r="N92" s="9" t="s">
        <v>6</v>
      </c>
      <c r="O92" s="9">
        <v>-8176.3372727272745</v>
      </c>
      <c r="P92" s="9">
        <v>4734.2747835721884</v>
      </c>
      <c r="Q92" s="9">
        <v>-1.7270516914436302</v>
      </c>
      <c r="R92" s="9">
        <v>9.22801067113449E-2</v>
      </c>
      <c r="S92" s="9">
        <v>-17760.37551494642</v>
      </c>
      <c r="T92" s="9">
        <v>1407.7009694918706</v>
      </c>
      <c r="U92" s="9">
        <v>-17760.37551494642</v>
      </c>
      <c r="V92" s="9">
        <v>1407.7009694918706</v>
      </c>
      <c r="W92" s="1"/>
      <c r="X92" s="1"/>
      <c r="Y92" s="1"/>
      <c r="Z92" s="1"/>
      <c r="AA92" s="1"/>
      <c r="AB92" s="1"/>
      <c r="AC92" s="1"/>
    </row>
    <row r="93" spans="1:29">
      <c r="W93" s="1"/>
      <c r="X93" s="1"/>
      <c r="Y93" s="1"/>
      <c r="Z93" s="1"/>
      <c r="AA93" s="1"/>
      <c r="AB93" s="1"/>
      <c r="AC93" s="1"/>
    </row>
    <row r="94" spans="1:29">
      <c r="W94" s="1"/>
      <c r="X94" s="1"/>
      <c r="Y94" s="1"/>
      <c r="Z94" s="1"/>
      <c r="AA94" s="1"/>
      <c r="AB94" s="1"/>
      <c r="AC94" s="1"/>
    </row>
    <row r="95" spans="1:29">
      <c r="W95" s="1"/>
      <c r="X95" s="1"/>
      <c r="Y95" s="1"/>
      <c r="Z95" s="1"/>
      <c r="AA95" s="1"/>
      <c r="AB95" s="1"/>
      <c r="AC95" s="1"/>
    </row>
    <row r="96" spans="1:29">
      <c r="A96" t="s">
        <v>14</v>
      </c>
      <c r="M96" t="s">
        <v>14</v>
      </c>
      <c r="V96" s="1"/>
      <c r="W96" s="1"/>
      <c r="X96" s="1"/>
      <c r="Y96" s="1"/>
      <c r="Z96" s="1"/>
      <c r="AA96" s="1"/>
      <c r="AB96" s="1"/>
      <c r="AC96" s="1"/>
    </row>
    <row r="97" spans="1:29" ht="15.75" thickBot="1">
      <c r="V97" s="1"/>
      <c r="W97" s="1"/>
      <c r="X97" s="1"/>
      <c r="Y97" s="1"/>
      <c r="Z97" s="1"/>
      <c r="AA97" s="1"/>
      <c r="AB97" s="1"/>
      <c r="AC97" s="1"/>
    </row>
    <row r="98" spans="1:29">
      <c r="A98" s="7" t="s">
        <v>15</v>
      </c>
      <c r="B98" s="7"/>
      <c r="M98" s="7" t="s">
        <v>15</v>
      </c>
      <c r="N98" s="7"/>
      <c r="V98" s="1"/>
      <c r="W98" s="1"/>
      <c r="X98" s="1"/>
      <c r="Y98" s="1"/>
      <c r="Z98" s="1"/>
      <c r="AA98" s="1"/>
      <c r="AB98" s="1"/>
      <c r="AC98" s="1"/>
    </row>
    <row r="99" spans="1:29">
      <c r="A99" s="8" t="s">
        <v>16</v>
      </c>
      <c r="B99" s="8">
        <v>0.84664799948730507</v>
      </c>
      <c r="M99" s="8" t="s">
        <v>16</v>
      </c>
      <c r="N99" s="8">
        <v>0.57869309958340054</v>
      </c>
      <c r="V99" s="1"/>
      <c r="W99" s="1"/>
      <c r="X99" s="1"/>
      <c r="Y99" s="1"/>
      <c r="Z99" s="1"/>
      <c r="AA99" s="1"/>
      <c r="AB99" s="1"/>
      <c r="AC99" s="1"/>
    </row>
    <row r="100" spans="1:29">
      <c r="A100" s="8" t="s">
        <v>17</v>
      </c>
      <c r="B100" s="8">
        <v>0.7168128350358558</v>
      </c>
      <c r="M100" s="8" t="s">
        <v>17</v>
      </c>
      <c r="N100" s="8">
        <v>0.33488570350544355</v>
      </c>
      <c r="V100" s="1"/>
      <c r="W100" s="1"/>
      <c r="X100" s="1"/>
      <c r="Y100" s="1"/>
      <c r="Z100" s="1"/>
      <c r="AA100" s="1"/>
      <c r="AB100" s="1"/>
      <c r="AC100" s="1"/>
    </row>
    <row r="101" spans="1:29">
      <c r="A101" s="8" t="s">
        <v>18</v>
      </c>
      <c r="B101" s="8">
        <v>0.68700365977647215</v>
      </c>
      <c r="M101" s="8" t="s">
        <v>18</v>
      </c>
      <c r="N101" s="8">
        <v>0.26487367229549025</v>
      </c>
      <c r="V101" s="1"/>
      <c r="W101" s="1"/>
      <c r="X101" s="1"/>
      <c r="Y101" s="1"/>
      <c r="Z101" s="1"/>
      <c r="AA101" s="1"/>
      <c r="AB101" s="1"/>
      <c r="AC101" s="1"/>
    </row>
    <row r="102" spans="1:29">
      <c r="A102" s="8" t="s">
        <v>19</v>
      </c>
      <c r="B102" s="8">
        <v>7606.6225129979466</v>
      </c>
      <c r="M102" s="8" t="s">
        <v>19</v>
      </c>
      <c r="N102" s="8">
        <v>14019.033793945626</v>
      </c>
    </row>
    <row r="103" spans="1:29" ht="15.75" thickBot="1">
      <c r="A103" s="9" t="s">
        <v>20</v>
      </c>
      <c r="B103" s="9">
        <v>43</v>
      </c>
      <c r="M103" s="9" t="s">
        <v>20</v>
      </c>
      <c r="N103" s="9">
        <v>43</v>
      </c>
    </row>
    <row r="105" spans="1:29" ht="15.75" thickBot="1">
      <c r="A105" t="s">
        <v>21</v>
      </c>
      <c r="M105" t="s">
        <v>21</v>
      </c>
    </row>
    <row r="106" spans="1:29">
      <c r="A106" s="10"/>
      <c r="B106" s="10" t="s">
        <v>22</v>
      </c>
      <c r="C106" s="10" t="s">
        <v>23</v>
      </c>
      <c r="D106" s="10" t="s">
        <v>24</v>
      </c>
      <c r="E106" s="10" t="s">
        <v>25</v>
      </c>
      <c r="F106" s="10" t="s">
        <v>26</v>
      </c>
      <c r="M106" s="10"/>
      <c r="N106" s="10" t="s">
        <v>22</v>
      </c>
      <c r="O106" s="10" t="s">
        <v>23</v>
      </c>
      <c r="P106" s="10" t="s">
        <v>24</v>
      </c>
      <c r="Q106" s="10" t="s">
        <v>25</v>
      </c>
      <c r="R106" s="10" t="s">
        <v>26</v>
      </c>
    </row>
    <row r="107" spans="1:29">
      <c r="A107" s="8" t="s">
        <v>27</v>
      </c>
      <c r="B107" s="8">
        <v>4</v>
      </c>
      <c r="C107" s="8">
        <v>5565440356.3657227</v>
      </c>
      <c r="D107" s="8">
        <v>1391360089.0914307</v>
      </c>
      <c r="E107" s="8">
        <v>24.046718126165224</v>
      </c>
      <c r="F107" s="8">
        <v>5.6797418969406364E-10</v>
      </c>
      <c r="M107" s="8" t="s">
        <v>27</v>
      </c>
      <c r="N107" s="8">
        <v>4</v>
      </c>
      <c r="O107" s="8">
        <v>3760279149.0046492</v>
      </c>
      <c r="P107" s="8">
        <v>940069787.25116229</v>
      </c>
      <c r="Q107" s="8">
        <v>4.7832593586834005</v>
      </c>
      <c r="R107" s="8">
        <v>3.177415823062186E-3</v>
      </c>
    </row>
    <row r="108" spans="1:29">
      <c r="A108" s="8" t="s">
        <v>28</v>
      </c>
      <c r="B108" s="8">
        <v>38</v>
      </c>
      <c r="C108" s="8">
        <v>2198706830.0993934</v>
      </c>
      <c r="D108" s="8">
        <v>57860706.055247195</v>
      </c>
      <c r="E108" s="8"/>
      <c r="F108" s="8"/>
      <c r="M108" s="8" t="s">
        <v>28</v>
      </c>
      <c r="N108" s="8">
        <v>38</v>
      </c>
      <c r="O108" s="8">
        <v>7468265723.6000013</v>
      </c>
      <c r="P108" s="8">
        <v>196533308.51578951</v>
      </c>
      <c r="Q108" s="8"/>
      <c r="R108" s="8"/>
    </row>
    <row r="109" spans="1:29" ht="15.75" thickBot="1">
      <c r="A109" s="9" t="s">
        <v>29</v>
      </c>
      <c r="B109" s="9">
        <v>42</v>
      </c>
      <c r="C109" s="9">
        <v>7764147186.4651165</v>
      </c>
      <c r="D109" s="9"/>
      <c r="E109" s="9"/>
      <c r="F109" s="9"/>
      <c r="M109" s="9" t="s">
        <v>29</v>
      </c>
      <c r="N109" s="9">
        <v>42</v>
      </c>
      <c r="O109" s="9">
        <v>11228544872.60465</v>
      </c>
      <c r="P109" s="9"/>
      <c r="Q109" s="9"/>
      <c r="R109" s="9"/>
    </row>
    <row r="110" spans="1:29" ht="15.75" thickBot="1"/>
    <row r="111" spans="1:29">
      <c r="A111" s="10"/>
      <c r="B111" s="10" t="s">
        <v>30</v>
      </c>
      <c r="C111" s="10" t="s">
        <v>19</v>
      </c>
      <c r="D111" s="10" t="s">
        <v>31</v>
      </c>
      <c r="E111" s="10" t="s">
        <v>32</v>
      </c>
      <c r="F111" s="10" t="s">
        <v>33</v>
      </c>
      <c r="G111" s="10" t="s">
        <v>34</v>
      </c>
      <c r="H111" s="10" t="s">
        <v>35</v>
      </c>
      <c r="I111" s="10" t="s">
        <v>36</v>
      </c>
      <c r="M111" s="10"/>
      <c r="N111" s="10" t="s">
        <v>30</v>
      </c>
      <c r="O111" s="10" t="s">
        <v>19</v>
      </c>
      <c r="P111" s="10" t="s">
        <v>31</v>
      </c>
      <c r="Q111" s="10" t="s">
        <v>32</v>
      </c>
      <c r="R111" s="10" t="s">
        <v>33</v>
      </c>
      <c r="S111" s="10" t="s">
        <v>34</v>
      </c>
      <c r="T111" s="10" t="s">
        <v>35</v>
      </c>
      <c r="U111" s="10" t="s">
        <v>36</v>
      </c>
    </row>
    <row r="112" spans="1:29">
      <c r="A112" s="8" t="s">
        <v>37</v>
      </c>
      <c r="B112" s="8">
        <v>87749.293333333335</v>
      </c>
      <c r="C112" s="8">
        <v>3166.8894912162905</v>
      </c>
      <c r="D112" s="8">
        <v>27.708353441670592</v>
      </c>
      <c r="E112" s="8">
        <v>8.2641643696781593E-27</v>
      </c>
      <c r="F112" s="8">
        <v>81338.260729560934</v>
      </c>
      <c r="G112" s="8">
        <v>94160.325937105736</v>
      </c>
      <c r="H112" s="8">
        <v>81338.260729560934</v>
      </c>
      <c r="I112" s="8">
        <v>94160.325937105736</v>
      </c>
      <c r="M112" s="8" t="s">
        <v>37</v>
      </c>
      <c r="N112" s="8">
        <v>81619.600000000006</v>
      </c>
      <c r="O112" s="8">
        <v>5836.589198844661</v>
      </c>
      <c r="P112" s="8">
        <v>13.984126211273599</v>
      </c>
      <c r="Q112" s="8">
        <v>1.4525517036389293E-16</v>
      </c>
      <c r="R112" s="8">
        <v>69804.042888707234</v>
      </c>
      <c r="S112" s="8">
        <v>93435.157111292778</v>
      </c>
      <c r="T112" s="8">
        <v>69804.042888707234</v>
      </c>
      <c r="U112" s="8">
        <v>93435.157111292778</v>
      </c>
    </row>
    <row r="113" spans="1:21">
      <c r="A113" s="8" t="s">
        <v>3</v>
      </c>
      <c r="B113" s="8">
        <v>-791.63606060606037</v>
      </c>
      <c r="C113" s="8">
        <v>93.631050644187596</v>
      </c>
      <c r="D113" s="8">
        <v>-8.4548454295829618</v>
      </c>
      <c r="E113" s="8">
        <v>2.9131045047152949E-10</v>
      </c>
      <c r="F113" s="8">
        <v>-981.18221309109981</v>
      </c>
      <c r="G113" s="8">
        <v>-602.08990812102093</v>
      </c>
      <c r="H113" s="8">
        <v>-981.18221309109981</v>
      </c>
      <c r="I113" s="8">
        <v>-602.08990812102093</v>
      </c>
      <c r="M113" s="8" t="s">
        <v>3</v>
      </c>
      <c r="N113" s="8">
        <v>512.78181818181838</v>
      </c>
      <c r="O113" s="8">
        <v>172.56237717864187</v>
      </c>
      <c r="P113" s="8">
        <v>2.9715736799972969</v>
      </c>
      <c r="Q113" s="8">
        <v>5.1162471326646596E-3</v>
      </c>
      <c r="R113" s="8">
        <v>163.44754891059961</v>
      </c>
      <c r="S113" s="8">
        <v>862.11608745303715</v>
      </c>
      <c r="T113" s="8">
        <v>163.44754891059961</v>
      </c>
      <c r="U113" s="8">
        <v>862.11608745303715</v>
      </c>
    </row>
    <row r="114" spans="1:21">
      <c r="A114" s="8" t="s">
        <v>4</v>
      </c>
      <c r="B114" s="8">
        <v>113.97303030302243</v>
      </c>
      <c r="C114" s="8">
        <v>3324.8912111541504</v>
      </c>
      <c r="D114" s="8">
        <v>3.4278724645387608E-2</v>
      </c>
      <c r="E114" s="8">
        <v>0.97283432104105905</v>
      </c>
      <c r="F114" s="8">
        <v>-6616.9173331996417</v>
      </c>
      <c r="G114" s="8">
        <v>6844.8633938056873</v>
      </c>
      <c r="H114" s="8">
        <v>-6616.9173331996417</v>
      </c>
      <c r="I114" s="8">
        <v>6844.8633938056873</v>
      </c>
      <c r="M114" s="8" t="s">
        <v>4</v>
      </c>
      <c r="N114" s="8">
        <v>-5571.5636363636422</v>
      </c>
      <c r="O114" s="8">
        <v>6127.7869607324646</v>
      </c>
      <c r="P114" s="8">
        <v>-0.90922933059958466</v>
      </c>
      <c r="Q114" s="8">
        <v>0.36896009139520336</v>
      </c>
      <c r="R114" s="8">
        <v>-17976.619797366315</v>
      </c>
      <c r="S114" s="8">
        <v>6833.4925246390285</v>
      </c>
      <c r="T114" s="8">
        <v>-17976.619797366315</v>
      </c>
      <c r="U114" s="8">
        <v>6833.4925246390285</v>
      </c>
    </row>
    <row r="115" spans="1:21">
      <c r="A115" s="8" t="s">
        <v>5</v>
      </c>
      <c r="B115" s="8">
        <v>-9997.1181818181776</v>
      </c>
      <c r="C115" s="8">
        <v>3323.5725947187275</v>
      </c>
      <c r="D115" s="8">
        <v>-3.0079433792732395</v>
      </c>
      <c r="E115" s="8">
        <v>4.6475517017034521E-3</v>
      </c>
      <c r="F115" s="8">
        <v>-16725.339145904534</v>
      </c>
      <c r="G115" s="8">
        <v>-3268.8972177318219</v>
      </c>
      <c r="H115" s="8">
        <v>-16725.339145904534</v>
      </c>
      <c r="I115" s="8">
        <v>-3268.8972177318219</v>
      </c>
      <c r="M115" s="8" t="s">
        <v>5</v>
      </c>
      <c r="N115" s="8">
        <v>-18744.254545454554</v>
      </c>
      <c r="O115" s="8">
        <v>6125.3567457010431</v>
      </c>
      <c r="P115" s="8">
        <v>-3.0601082228573588</v>
      </c>
      <c r="Q115" s="8">
        <v>4.045403158401871E-3</v>
      </c>
      <c r="R115" s="8">
        <v>-31144.390993330562</v>
      </c>
      <c r="S115" s="8">
        <v>-6344.1180975785446</v>
      </c>
      <c r="T115" s="8">
        <v>-31144.390993330562</v>
      </c>
      <c r="U115" s="8">
        <v>-6344.1180975785446</v>
      </c>
    </row>
    <row r="116" spans="1:21" ht="15.75" thickBot="1">
      <c r="A116" s="9" t="s">
        <v>6</v>
      </c>
      <c r="B116" s="9">
        <v>6463.1542424242398</v>
      </c>
      <c r="C116" s="9">
        <v>3324.891211154149</v>
      </c>
      <c r="D116" s="9">
        <v>1.9438693875883912</v>
      </c>
      <c r="E116" s="9">
        <v>5.9343287310388695E-2</v>
      </c>
      <c r="F116" s="9">
        <v>-267.736121078422</v>
      </c>
      <c r="G116" s="9">
        <v>13194.044605926902</v>
      </c>
      <c r="H116" s="9">
        <v>-267.736121078422</v>
      </c>
      <c r="I116" s="9">
        <v>13194.044605926902</v>
      </c>
      <c r="M116" s="9" t="s">
        <v>6</v>
      </c>
      <c r="N116" s="9">
        <v>-5848.1272727272735</v>
      </c>
      <c r="O116" s="9">
        <v>6127.7869607324637</v>
      </c>
      <c r="P116" s="9">
        <v>-0.95436204133771618</v>
      </c>
      <c r="Q116" s="9">
        <v>0.34593237585868042</v>
      </c>
      <c r="R116" s="9">
        <v>-18253.183433729944</v>
      </c>
      <c r="S116" s="9">
        <v>6556.9288882753954</v>
      </c>
      <c r="T116" s="9">
        <v>-18253.183433729944</v>
      </c>
      <c r="U116" s="9">
        <v>6556.9288882753954</v>
      </c>
    </row>
    <row r="118" spans="1:21">
      <c r="A118" t="s">
        <v>14</v>
      </c>
      <c r="M118" t="s">
        <v>14</v>
      </c>
    </row>
    <row r="119" spans="1:21" ht="15.75" thickBot="1"/>
    <row r="120" spans="1:21">
      <c r="A120" s="7" t="s">
        <v>15</v>
      </c>
      <c r="B120" s="7"/>
      <c r="M120" s="7" t="s">
        <v>15</v>
      </c>
      <c r="N120" s="7"/>
    </row>
    <row r="121" spans="1:21">
      <c r="A121" s="8" t="s">
        <v>16</v>
      </c>
      <c r="B121" s="8">
        <v>0.71430113675621076</v>
      </c>
      <c r="M121" s="8" t="s">
        <v>16</v>
      </c>
      <c r="N121" s="8">
        <v>0.5416609029679289</v>
      </c>
    </row>
    <row r="122" spans="1:21">
      <c r="A122" s="8" t="s">
        <v>17</v>
      </c>
      <c r="B122" s="8">
        <v>0.51022611397121487</v>
      </c>
      <c r="M122" s="8" t="s">
        <v>17</v>
      </c>
      <c r="N122" s="8">
        <v>0.29339653380403213</v>
      </c>
    </row>
    <row r="123" spans="1:21">
      <c r="A123" s="8" t="s">
        <v>18</v>
      </c>
      <c r="B123" s="8">
        <v>0.45867096807344798</v>
      </c>
      <c r="M123" s="8" t="s">
        <v>18</v>
      </c>
      <c r="N123" s="8">
        <v>0.21901722157287762</v>
      </c>
    </row>
    <row r="124" spans="1:21">
      <c r="A124" s="8" t="s">
        <v>19</v>
      </c>
      <c r="B124" s="8">
        <v>54.916096070783283</v>
      </c>
      <c r="M124" s="8" t="s">
        <v>19</v>
      </c>
      <c r="N124" s="8">
        <v>49.337854226234079</v>
      </c>
    </row>
    <row r="125" spans="1:21" ht="15.75" thickBot="1">
      <c r="A125" s="9" t="s">
        <v>20</v>
      </c>
      <c r="B125" s="9">
        <v>43</v>
      </c>
      <c r="M125" s="9" t="s">
        <v>20</v>
      </c>
      <c r="N125" s="9">
        <v>43</v>
      </c>
    </row>
    <row r="127" spans="1:21" ht="15.75" thickBot="1">
      <c r="A127" t="s">
        <v>21</v>
      </c>
      <c r="M127" t="s">
        <v>21</v>
      </c>
    </row>
    <row r="128" spans="1:21">
      <c r="A128" s="10"/>
      <c r="B128" s="10" t="s">
        <v>22</v>
      </c>
      <c r="C128" s="10" t="s">
        <v>23</v>
      </c>
      <c r="D128" s="10" t="s">
        <v>24</v>
      </c>
      <c r="E128" s="10" t="s">
        <v>25</v>
      </c>
      <c r="F128" s="10" t="s">
        <v>26</v>
      </c>
      <c r="M128" s="10"/>
      <c r="N128" s="10" t="s">
        <v>22</v>
      </c>
      <c r="O128" s="10" t="s">
        <v>23</v>
      </c>
      <c r="P128" s="10" t="s">
        <v>24</v>
      </c>
      <c r="Q128" s="10" t="s">
        <v>25</v>
      </c>
      <c r="R128" s="10" t="s">
        <v>26</v>
      </c>
    </row>
    <row r="129" spans="1:21">
      <c r="A129" s="8" t="s">
        <v>27</v>
      </c>
      <c r="B129" s="8">
        <v>4</v>
      </c>
      <c r="C129" s="8">
        <v>119385.05556025387</v>
      </c>
      <c r="D129" s="8">
        <v>29846.263890063467</v>
      </c>
      <c r="E129" s="8">
        <v>9.8967058493634426</v>
      </c>
      <c r="F129" s="8">
        <v>1.3774285864170963E-5</v>
      </c>
      <c r="M129" s="8" t="s">
        <v>27</v>
      </c>
      <c r="N129" s="8">
        <v>4</v>
      </c>
      <c r="O129" s="8">
        <v>38408.144496123961</v>
      </c>
      <c r="P129" s="8">
        <v>9602.0361240309903</v>
      </c>
      <c r="Q129" s="8">
        <v>3.9445986390976615</v>
      </c>
      <c r="R129" s="8">
        <v>8.9578645581782062E-3</v>
      </c>
    </row>
    <row r="130" spans="1:21">
      <c r="A130" s="8" t="s">
        <v>28</v>
      </c>
      <c r="B130" s="8">
        <v>38</v>
      </c>
      <c r="C130" s="8">
        <v>114599.54909090897</v>
      </c>
      <c r="D130" s="8">
        <v>3015.7776076554992</v>
      </c>
      <c r="E130" s="8"/>
      <c r="F130" s="8"/>
      <c r="M130" s="8" t="s">
        <v>28</v>
      </c>
      <c r="N130" s="8">
        <v>38</v>
      </c>
      <c r="O130" s="8">
        <v>92500.506666666712</v>
      </c>
      <c r="P130" s="8">
        <v>2434.2238596491238</v>
      </c>
      <c r="Q130" s="8"/>
      <c r="R130" s="8"/>
    </row>
    <row r="131" spans="1:21" ht="15.75" thickBot="1">
      <c r="A131" s="9" t="s">
        <v>29</v>
      </c>
      <c r="B131" s="9">
        <v>42</v>
      </c>
      <c r="C131" s="9">
        <v>233984.60465116284</v>
      </c>
      <c r="D131" s="9"/>
      <c r="E131" s="9"/>
      <c r="F131" s="9"/>
      <c r="M131" s="9" t="s">
        <v>29</v>
      </c>
      <c r="N131" s="9">
        <v>42</v>
      </c>
      <c r="O131" s="9">
        <v>130908.65116279067</v>
      </c>
      <c r="P131" s="9"/>
      <c r="Q131" s="9"/>
      <c r="R131" s="9"/>
    </row>
    <row r="132" spans="1:21" ht="15.75" thickBot="1"/>
    <row r="133" spans="1:21">
      <c r="A133" s="10"/>
      <c r="B133" s="10" t="s">
        <v>30</v>
      </c>
      <c r="C133" s="10" t="s">
        <v>19</v>
      </c>
      <c r="D133" s="10" t="s">
        <v>31</v>
      </c>
      <c r="E133" s="10" t="s">
        <v>32</v>
      </c>
      <c r="F133" s="10" t="s">
        <v>33</v>
      </c>
      <c r="G133" s="10" t="s">
        <v>34</v>
      </c>
      <c r="H133" s="10" t="s">
        <v>35</v>
      </c>
      <c r="I133" s="10" t="s">
        <v>36</v>
      </c>
      <c r="M133" s="10"/>
      <c r="N133" s="10" t="s">
        <v>30</v>
      </c>
      <c r="O133" s="10" t="s">
        <v>19</v>
      </c>
      <c r="P133" s="10" t="s">
        <v>31</v>
      </c>
      <c r="Q133" s="10" t="s">
        <v>32</v>
      </c>
      <c r="R133" s="10" t="s">
        <v>33</v>
      </c>
      <c r="S133" s="10" t="s">
        <v>34</v>
      </c>
      <c r="T133" s="10" t="s">
        <v>35</v>
      </c>
      <c r="U133" s="10" t="s">
        <v>36</v>
      </c>
    </row>
    <row r="134" spans="1:21">
      <c r="A134" s="8" t="s">
        <v>37</v>
      </c>
      <c r="B134" s="8">
        <v>837.28000000000009</v>
      </c>
      <c r="C134" s="8">
        <v>22.863394002793044</v>
      </c>
      <c r="D134" s="8">
        <v>36.620984613995461</v>
      </c>
      <c r="E134" s="8">
        <v>3.0098257696122487E-31</v>
      </c>
      <c r="F134" s="8">
        <v>790.99547861352596</v>
      </c>
      <c r="G134" s="8">
        <v>883.56452138647421</v>
      </c>
      <c r="H134" s="8">
        <v>790.99547861352596</v>
      </c>
      <c r="I134" s="8">
        <v>883.56452138647421</v>
      </c>
      <c r="M134" s="8" t="s">
        <v>37</v>
      </c>
      <c r="N134" s="8">
        <v>723.21333333333325</v>
      </c>
      <c r="O134" s="8">
        <v>20.54098672587358</v>
      </c>
      <c r="P134" s="8">
        <v>35.208305374267553</v>
      </c>
      <c r="Q134" s="8">
        <v>1.2871848441932876E-30</v>
      </c>
      <c r="R134" s="8">
        <v>681.63027968448148</v>
      </c>
      <c r="S134" s="8">
        <v>764.79638698218503</v>
      </c>
      <c r="T134" s="8">
        <v>681.63027968448148</v>
      </c>
      <c r="U134" s="8">
        <v>764.79638698218503</v>
      </c>
    </row>
    <row r="135" spans="1:21">
      <c r="A135" s="8" t="s">
        <v>3</v>
      </c>
      <c r="B135" s="8">
        <v>4.1372727272727259</v>
      </c>
      <c r="C135" s="8">
        <v>0.67597041441169903</v>
      </c>
      <c r="D135" s="8">
        <v>6.1204937953880991</v>
      </c>
      <c r="E135" s="8">
        <v>3.8910374887694179E-7</v>
      </c>
      <c r="F135" s="8">
        <v>2.7688421653605264</v>
      </c>
      <c r="G135" s="8">
        <v>5.5057032891849254</v>
      </c>
      <c r="H135" s="8">
        <v>2.7688421653605264</v>
      </c>
      <c r="I135" s="8">
        <v>5.5057032891849254</v>
      </c>
      <c r="M135" s="8" t="s">
        <v>3</v>
      </c>
      <c r="N135" s="8">
        <v>2.3630303030303037</v>
      </c>
      <c r="O135" s="8">
        <v>0.60730700384281255</v>
      </c>
      <c r="P135" s="8">
        <v>3.8909979435078599</v>
      </c>
      <c r="Q135" s="8">
        <v>3.8966915794063977E-4</v>
      </c>
      <c r="R135" s="8">
        <v>1.1336015487480495</v>
      </c>
      <c r="S135" s="8">
        <v>3.5924590573125581</v>
      </c>
      <c r="T135" s="8">
        <v>1.1336015487480495</v>
      </c>
      <c r="U135" s="8">
        <v>3.5924590573125581</v>
      </c>
    </row>
    <row r="136" spans="1:21">
      <c r="A136" s="8" t="s">
        <v>4</v>
      </c>
      <c r="B136" s="8">
        <v>-28.708181818181718</v>
      </c>
      <c r="C136" s="8">
        <v>24.00408918210946</v>
      </c>
      <c r="D136" s="8">
        <v>-1.1959704698805349</v>
      </c>
      <c r="E136" s="8">
        <v>0.23911769619728118</v>
      </c>
      <c r="F136" s="8">
        <v>-77.30191986846657</v>
      </c>
      <c r="G136" s="8">
        <v>19.885556232103131</v>
      </c>
      <c r="H136" s="8">
        <v>-77.30191986846657</v>
      </c>
      <c r="I136" s="8">
        <v>19.885556232103131</v>
      </c>
      <c r="M136" s="8" t="s">
        <v>4</v>
      </c>
      <c r="N136" s="8">
        <v>-11.018787878787887</v>
      </c>
      <c r="O136" s="8">
        <v>21.565812897077389</v>
      </c>
      <c r="P136" s="8">
        <v>-0.51093774815607151</v>
      </c>
      <c r="Q136" s="8">
        <v>0.61235051204660573</v>
      </c>
      <c r="R136" s="8">
        <v>-54.676493647648854</v>
      </c>
      <c r="S136" s="8">
        <v>32.638917890073074</v>
      </c>
      <c r="T136" s="8">
        <v>-54.676493647648854</v>
      </c>
      <c r="U136" s="8">
        <v>32.638917890073074</v>
      </c>
    </row>
    <row r="137" spans="1:21">
      <c r="A137" s="8" t="s">
        <v>5</v>
      </c>
      <c r="B137" s="8">
        <v>-13.936363636363605</v>
      </c>
      <c r="C137" s="8">
        <v>23.994569416047135</v>
      </c>
      <c r="D137" s="8">
        <v>-0.58081324130964473</v>
      </c>
      <c r="E137" s="8">
        <v>0.56479536785882067</v>
      </c>
      <c r="F137" s="8">
        <v>-62.510829927790084</v>
      </c>
      <c r="G137" s="8">
        <v>34.638102655062866</v>
      </c>
      <c r="H137" s="8">
        <v>-62.510829927790084</v>
      </c>
      <c r="I137" s="8">
        <v>34.638102655062866</v>
      </c>
      <c r="M137" s="8" t="s">
        <v>5</v>
      </c>
      <c r="N137" s="8">
        <v>-2.2909090909090732</v>
      </c>
      <c r="O137" s="8">
        <v>21.557260125415588</v>
      </c>
      <c r="P137" s="8">
        <v>-0.10627088403540375</v>
      </c>
      <c r="Q137" s="8">
        <v>0.91592647750784129</v>
      </c>
      <c r="R137" s="8">
        <v>-45.931300678732619</v>
      </c>
      <c r="S137" s="8">
        <v>41.349482496914469</v>
      </c>
      <c r="T137" s="8">
        <v>-45.931300678732619</v>
      </c>
      <c r="U137" s="8">
        <v>41.349482496914469</v>
      </c>
    </row>
    <row r="138" spans="1:21" ht="15.75" thickBot="1">
      <c r="A138" s="9" t="s">
        <v>6</v>
      </c>
      <c r="B138" s="9">
        <v>-11.073636363636327</v>
      </c>
      <c r="C138" s="9">
        <v>24.004089182109457</v>
      </c>
      <c r="D138" s="9">
        <v>-0.46132291375961243</v>
      </c>
      <c r="E138" s="9">
        <v>0.64719680995264273</v>
      </c>
      <c r="F138" s="9">
        <v>-59.667374413921166</v>
      </c>
      <c r="G138" s="9">
        <v>37.520101686648516</v>
      </c>
      <c r="H138" s="9">
        <v>-59.667374413921166</v>
      </c>
      <c r="I138" s="9">
        <v>37.520101686648516</v>
      </c>
      <c r="M138" s="9" t="s">
        <v>6</v>
      </c>
      <c r="N138" s="9">
        <v>-0.29030303030301768</v>
      </c>
      <c r="O138" s="9">
        <v>21.565812897077382</v>
      </c>
      <c r="P138" s="9">
        <v>-1.346126073190405E-2</v>
      </c>
      <c r="Q138" s="9">
        <v>0.98933021998074477</v>
      </c>
      <c r="R138" s="9">
        <v>-43.948008799163965</v>
      </c>
      <c r="S138" s="9">
        <v>43.367402738557935</v>
      </c>
      <c r="T138" s="9">
        <v>-43.948008799163965</v>
      </c>
      <c r="U138" s="9">
        <v>43.367402738557935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138"/>
  <sheetViews>
    <sheetView workbookViewId="0">
      <selection activeCell="I1" sqref="I1"/>
    </sheetView>
  </sheetViews>
  <sheetFormatPr defaultRowHeight="15"/>
  <sheetData>
    <row r="1" spans="1:23">
      <c r="A1" t="s">
        <v>13</v>
      </c>
    </row>
    <row r="2" spans="1:23">
      <c r="A2" t="s">
        <v>48</v>
      </c>
    </row>
    <row r="3" spans="1:23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3">
      <c r="F4" s="1"/>
      <c r="G4" s="1"/>
      <c r="K4" s="2" t="s">
        <v>0</v>
      </c>
      <c r="L4" s="2"/>
      <c r="M4" s="2" t="s">
        <v>1</v>
      </c>
      <c r="N4" s="2"/>
      <c r="R4" s="1"/>
      <c r="S4" s="1"/>
      <c r="T4" s="1" t="s">
        <v>50</v>
      </c>
      <c r="U4" s="1"/>
      <c r="W4">
        <f>AVERAGE(R5:R47)</f>
        <v>201.92574184907559</v>
      </c>
    </row>
    <row r="5" spans="1:23">
      <c r="A5" t="s">
        <v>3</v>
      </c>
      <c r="B5" t="s">
        <v>4</v>
      </c>
      <c r="C5" t="s">
        <v>5</v>
      </c>
      <c r="D5" t="s">
        <v>6</v>
      </c>
      <c r="E5" t="s">
        <v>7</v>
      </c>
      <c r="F5" s="1"/>
      <c r="G5" s="1"/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11</v>
      </c>
      <c r="N5" s="1" t="s">
        <v>12</v>
      </c>
      <c r="O5" s="1" t="s">
        <v>0</v>
      </c>
      <c r="P5" s="1" t="s">
        <v>1</v>
      </c>
      <c r="Q5" s="1" t="s">
        <v>2</v>
      </c>
      <c r="R5" s="4" t="s">
        <v>49</v>
      </c>
      <c r="S5" s="1"/>
      <c r="T5" s="1"/>
      <c r="U5" s="1"/>
    </row>
    <row r="6" spans="1:23">
      <c r="A6">
        <v>1</v>
      </c>
      <c r="B6">
        <v>1</v>
      </c>
      <c r="C6">
        <v>0</v>
      </c>
      <c r="D6">
        <v>0</v>
      </c>
      <c r="E6">
        <v>0</v>
      </c>
      <c r="F6" s="3">
        <v>2006</v>
      </c>
      <c r="G6" s="3">
        <v>1</v>
      </c>
      <c r="H6" s="1">
        <v>699</v>
      </c>
      <c r="I6" s="4">
        <v>661</v>
      </c>
      <c r="J6" s="1">
        <f t="shared" ref="J6:J67" si="0">H6-I6</f>
        <v>38</v>
      </c>
      <c r="K6" s="1">
        <v>88980</v>
      </c>
      <c r="L6" s="1">
        <v>85643</v>
      </c>
      <c r="M6" s="1">
        <v>90517</v>
      </c>
      <c r="N6" s="1">
        <v>83719</v>
      </c>
      <c r="O6" s="1">
        <f t="shared" ref="O6:O67" si="1">K6+L6</f>
        <v>174623</v>
      </c>
      <c r="P6" s="1">
        <f t="shared" ref="P6:P48" si="2">M6+N6</f>
        <v>174236</v>
      </c>
      <c r="Q6" s="1">
        <v>960804</v>
      </c>
      <c r="R6" s="1">
        <f>P6/I6</f>
        <v>263.59455370650528</v>
      </c>
      <c r="S6" s="1"/>
      <c r="T6" s="3"/>
      <c r="U6" s="3"/>
    </row>
    <row r="7" spans="1:23">
      <c r="A7">
        <v>2</v>
      </c>
      <c r="B7">
        <v>0</v>
      </c>
      <c r="C7">
        <v>1</v>
      </c>
      <c r="D7">
        <v>0</v>
      </c>
      <c r="E7">
        <v>0</v>
      </c>
      <c r="F7" s="3"/>
      <c r="G7" s="3">
        <v>2</v>
      </c>
      <c r="H7" s="1">
        <v>827</v>
      </c>
      <c r="I7" s="1">
        <v>760</v>
      </c>
      <c r="J7" s="1">
        <f t="shared" si="0"/>
        <v>67</v>
      </c>
      <c r="K7" s="1">
        <v>81631</v>
      </c>
      <c r="L7" s="1">
        <v>69053</v>
      </c>
      <c r="M7" s="1">
        <v>73052</v>
      </c>
      <c r="N7" s="1">
        <v>62258</v>
      </c>
      <c r="O7" s="1">
        <f t="shared" si="1"/>
        <v>150684</v>
      </c>
      <c r="P7" s="1">
        <f t="shared" si="2"/>
        <v>135310</v>
      </c>
      <c r="Q7" s="1">
        <v>976178</v>
      </c>
      <c r="R7" s="1">
        <f t="shared" ref="R7:R48" si="3">P7/I7</f>
        <v>178.03947368421052</v>
      </c>
      <c r="S7" s="1"/>
      <c r="T7" s="3"/>
      <c r="U7" s="3"/>
    </row>
    <row r="8" spans="1:23">
      <c r="A8">
        <v>3</v>
      </c>
      <c r="B8">
        <v>0</v>
      </c>
      <c r="C8">
        <v>0</v>
      </c>
      <c r="D8">
        <v>1</v>
      </c>
      <c r="E8">
        <v>0</v>
      </c>
      <c r="F8" s="3"/>
      <c r="G8" s="3">
        <v>3</v>
      </c>
      <c r="H8" s="1">
        <v>827</v>
      </c>
      <c r="I8" s="1">
        <v>752</v>
      </c>
      <c r="J8" s="1">
        <f t="shared" si="0"/>
        <v>75</v>
      </c>
      <c r="K8" s="1">
        <v>89818</v>
      </c>
      <c r="L8" s="1">
        <v>68102</v>
      </c>
      <c r="M8" s="1">
        <v>98862</v>
      </c>
      <c r="N8" s="1">
        <v>73853</v>
      </c>
      <c r="O8" s="1">
        <f t="shared" si="1"/>
        <v>157920</v>
      </c>
      <c r="P8" s="1">
        <f t="shared" si="2"/>
        <v>172715</v>
      </c>
      <c r="Q8" s="1">
        <v>961383</v>
      </c>
      <c r="R8" s="1">
        <f t="shared" si="3"/>
        <v>229.67420212765958</v>
      </c>
      <c r="S8" s="1"/>
      <c r="T8" s="3"/>
      <c r="U8" s="3"/>
    </row>
    <row r="9" spans="1:23">
      <c r="A9">
        <v>4</v>
      </c>
      <c r="B9">
        <v>0</v>
      </c>
      <c r="C9">
        <v>0</v>
      </c>
      <c r="D9">
        <v>0</v>
      </c>
      <c r="E9">
        <v>1</v>
      </c>
      <c r="F9" s="3"/>
      <c r="G9" s="3">
        <v>4</v>
      </c>
      <c r="H9" s="1">
        <v>827</v>
      </c>
      <c r="I9" s="1">
        <v>720</v>
      </c>
      <c r="J9" s="1">
        <f t="shared" si="0"/>
        <v>107</v>
      </c>
      <c r="K9" s="1">
        <v>91590</v>
      </c>
      <c r="L9" s="1">
        <v>80292</v>
      </c>
      <c r="M9" s="1">
        <v>99712</v>
      </c>
      <c r="N9" s="1">
        <v>87158</v>
      </c>
      <c r="O9" s="1">
        <f t="shared" si="1"/>
        <v>171882</v>
      </c>
      <c r="P9" s="1">
        <f t="shared" si="2"/>
        <v>186870</v>
      </c>
      <c r="Q9" s="1">
        <v>946395</v>
      </c>
      <c r="R9" s="1">
        <f t="shared" si="3"/>
        <v>259.54166666666669</v>
      </c>
      <c r="S9" s="1"/>
      <c r="T9" s="3"/>
      <c r="U9" s="3"/>
    </row>
    <row r="10" spans="1:23">
      <c r="A10">
        <v>5</v>
      </c>
      <c r="B10">
        <v>1</v>
      </c>
      <c r="C10">
        <v>0</v>
      </c>
      <c r="D10">
        <v>0</v>
      </c>
      <c r="E10">
        <v>0</v>
      </c>
      <c r="F10" s="3">
        <v>2007</v>
      </c>
      <c r="G10" s="3">
        <v>1</v>
      </c>
      <c r="H10" s="1">
        <v>827</v>
      </c>
      <c r="I10" s="4">
        <v>712</v>
      </c>
      <c r="J10" s="1">
        <f t="shared" si="0"/>
        <v>115</v>
      </c>
      <c r="K10" s="1">
        <v>78816</v>
      </c>
      <c r="L10" s="1">
        <v>76512</v>
      </c>
      <c r="M10" s="1">
        <v>85524</v>
      </c>
      <c r="N10" s="1">
        <v>76038</v>
      </c>
      <c r="O10" s="1">
        <f t="shared" si="1"/>
        <v>155328</v>
      </c>
      <c r="P10" s="1">
        <f t="shared" si="2"/>
        <v>161562</v>
      </c>
      <c r="Q10" s="1">
        <v>940161</v>
      </c>
      <c r="R10" s="1">
        <f t="shared" si="3"/>
        <v>226.9129213483146</v>
      </c>
      <c r="S10" s="1"/>
      <c r="T10" s="3"/>
      <c r="U10" s="3"/>
    </row>
    <row r="11" spans="1:23">
      <c r="A11">
        <v>6</v>
      </c>
      <c r="B11">
        <v>0</v>
      </c>
      <c r="C11">
        <v>1</v>
      </c>
      <c r="D11">
        <v>0</v>
      </c>
      <c r="E11">
        <v>0</v>
      </c>
      <c r="F11" s="3"/>
      <c r="G11" s="3">
        <v>2</v>
      </c>
      <c r="H11" s="1">
        <v>817</v>
      </c>
      <c r="I11" s="4">
        <v>697</v>
      </c>
      <c r="J11" s="1">
        <f t="shared" si="0"/>
        <v>120</v>
      </c>
      <c r="K11" s="1">
        <v>39293</v>
      </c>
      <c r="L11" s="1">
        <v>52125</v>
      </c>
      <c r="M11" s="1">
        <v>63574</v>
      </c>
      <c r="N11" s="1">
        <v>65248</v>
      </c>
      <c r="O11" s="1">
        <f t="shared" si="1"/>
        <v>91418</v>
      </c>
      <c r="P11" s="1">
        <f t="shared" si="2"/>
        <v>128822</v>
      </c>
      <c r="Q11" s="1">
        <v>902757</v>
      </c>
      <c r="R11" s="1">
        <f t="shared" si="3"/>
        <v>184.8235294117647</v>
      </c>
      <c r="S11" s="1"/>
      <c r="T11" s="3"/>
      <c r="U11" s="3"/>
    </row>
    <row r="12" spans="1:23">
      <c r="A12">
        <v>7</v>
      </c>
      <c r="B12">
        <v>0</v>
      </c>
      <c r="C12">
        <v>0</v>
      </c>
      <c r="D12">
        <v>1</v>
      </c>
      <c r="E12">
        <v>0</v>
      </c>
      <c r="F12" s="3"/>
      <c r="G12" s="3">
        <v>3</v>
      </c>
      <c r="H12" s="4">
        <v>818</v>
      </c>
      <c r="I12" s="4">
        <v>706</v>
      </c>
      <c r="J12" s="1">
        <f t="shared" si="0"/>
        <v>112</v>
      </c>
      <c r="K12" s="1">
        <v>85324</v>
      </c>
      <c r="L12" s="1">
        <v>81155</v>
      </c>
      <c r="M12" s="1">
        <v>92575</v>
      </c>
      <c r="N12" s="1">
        <v>84357</v>
      </c>
      <c r="O12" s="1">
        <f t="shared" si="1"/>
        <v>166479</v>
      </c>
      <c r="P12" s="1">
        <f t="shared" si="2"/>
        <v>176932</v>
      </c>
      <c r="Q12" s="1">
        <v>943686</v>
      </c>
      <c r="R12" s="1">
        <f t="shared" si="3"/>
        <v>250.61189801699717</v>
      </c>
      <c r="S12" s="1"/>
      <c r="T12" s="3"/>
      <c r="U12" s="3"/>
    </row>
    <row r="13" spans="1:23">
      <c r="A13">
        <v>8</v>
      </c>
      <c r="B13">
        <v>0</v>
      </c>
      <c r="C13">
        <v>0</v>
      </c>
      <c r="D13">
        <v>0</v>
      </c>
      <c r="E13">
        <v>1</v>
      </c>
      <c r="F13" s="5"/>
      <c r="G13" s="5">
        <v>4</v>
      </c>
      <c r="H13" s="4">
        <v>869</v>
      </c>
      <c r="I13" s="4">
        <v>694</v>
      </c>
      <c r="J13">
        <f t="shared" si="0"/>
        <v>175</v>
      </c>
      <c r="K13">
        <v>81036</v>
      </c>
      <c r="L13">
        <v>95059</v>
      </c>
      <c r="M13">
        <v>79376</v>
      </c>
      <c r="N13">
        <v>88751</v>
      </c>
      <c r="O13">
        <f t="shared" si="1"/>
        <v>176095</v>
      </c>
      <c r="P13">
        <f t="shared" si="2"/>
        <v>168127</v>
      </c>
      <c r="Q13">
        <v>951654</v>
      </c>
      <c r="R13" s="1">
        <f t="shared" si="3"/>
        <v>242.25792507204611</v>
      </c>
      <c r="T13" s="5"/>
      <c r="U13" s="5"/>
    </row>
    <row r="14" spans="1:23">
      <c r="A14">
        <v>9</v>
      </c>
      <c r="B14">
        <v>1</v>
      </c>
      <c r="C14">
        <v>0</v>
      </c>
      <c r="D14">
        <v>0</v>
      </c>
      <c r="E14">
        <v>0</v>
      </c>
      <c r="F14" s="5">
        <v>2008</v>
      </c>
      <c r="G14" s="5">
        <v>1</v>
      </c>
      <c r="H14" s="4">
        <v>906</v>
      </c>
      <c r="I14" s="4">
        <v>679</v>
      </c>
      <c r="J14">
        <f t="shared" si="0"/>
        <v>227</v>
      </c>
      <c r="K14">
        <v>66178</v>
      </c>
      <c r="L14">
        <v>81670</v>
      </c>
      <c r="M14">
        <v>71810</v>
      </c>
      <c r="N14">
        <v>75776</v>
      </c>
      <c r="O14">
        <f t="shared" si="1"/>
        <v>147848</v>
      </c>
      <c r="P14">
        <f t="shared" si="2"/>
        <v>147586</v>
      </c>
      <c r="Q14">
        <v>951916</v>
      </c>
      <c r="R14" s="1">
        <f t="shared" si="3"/>
        <v>217.35787923416788</v>
      </c>
      <c r="T14" s="5"/>
      <c r="U14" s="5"/>
    </row>
    <row r="15" spans="1:23">
      <c r="A15">
        <v>10</v>
      </c>
      <c r="B15">
        <v>0</v>
      </c>
      <c r="C15">
        <v>1</v>
      </c>
      <c r="D15">
        <v>0</v>
      </c>
      <c r="E15">
        <v>0</v>
      </c>
      <c r="F15" s="5"/>
      <c r="G15" s="5">
        <v>2</v>
      </c>
      <c r="H15" s="4">
        <v>923</v>
      </c>
      <c r="I15" s="4">
        <v>679</v>
      </c>
      <c r="J15">
        <f t="shared" si="0"/>
        <v>244</v>
      </c>
      <c r="K15">
        <v>73546</v>
      </c>
      <c r="L15">
        <v>87267</v>
      </c>
      <c r="M15">
        <v>74545</v>
      </c>
      <c r="N15">
        <v>80362</v>
      </c>
      <c r="O15">
        <f t="shared" si="1"/>
        <v>160813</v>
      </c>
      <c r="P15">
        <f t="shared" si="2"/>
        <v>154907</v>
      </c>
      <c r="Q15">
        <v>957822</v>
      </c>
      <c r="R15" s="1">
        <f t="shared" si="3"/>
        <v>228.139911634757</v>
      </c>
      <c r="T15" s="5"/>
      <c r="U15" s="5"/>
    </row>
    <row r="16" spans="1:23">
      <c r="A16">
        <v>11</v>
      </c>
      <c r="B16">
        <v>0</v>
      </c>
      <c r="C16">
        <v>0</v>
      </c>
      <c r="D16">
        <v>1</v>
      </c>
      <c r="E16">
        <v>0</v>
      </c>
      <c r="F16" s="5"/>
      <c r="G16" s="5">
        <v>3</v>
      </c>
      <c r="H16" s="4">
        <v>925</v>
      </c>
      <c r="I16" s="4">
        <v>726</v>
      </c>
      <c r="J16">
        <f t="shared" si="0"/>
        <v>199</v>
      </c>
      <c r="K16">
        <v>86651</v>
      </c>
      <c r="L16">
        <v>98003</v>
      </c>
      <c r="M16">
        <v>88373</v>
      </c>
      <c r="N16">
        <v>99702</v>
      </c>
      <c r="O16">
        <f t="shared" si="1"/>
        <v>184654</v>
      </c>
      <c r="P16">
        <f t="shared" si="2"/>
        <v>188075</v>
      </c>
      <c r="Q16">
        <v>954401</v>
      </c>
      <c r="R16" s="1">
        <f t="shared" si="3"/>
        <v>259.05647382920108</v>
      </c>
      <c r="T16" s="5"/>
      <c r="U16" s="5"/>
    </row>
    <row r="17" spans="1:21">
      <c r="A17">
        <v>12</v>
      </c>
      <c r="B17">
        <v>0</v>
      </c>
      <c r="C17">
        <v>0</v>
      </c>
      <c r="D17">
        <v>0</v>
      </c>
      <c r="E17">
        <v>1</v>
      </c>
      <c r="F17" s="5"/>
      <c r="G17" s="5">
        <v>4</v>
      </c>
      <c r="H17" s="4">
        <v>926</v>
      </c>
      <c r="I17" s="4">
        <v>741</v>
      </c>
      <c r="J17">
        <f t="shared" si="0"/>
        <v>185</v>
      </c>
      <c r="K17">
        <v>80164</v>
      </c>
      <c r="L17">
        <v>88582</v>
      </c>
      <c r="M17">
        <v>77602</v>
      </c>
      <c r="N17">
        <v>86111</v>
      </c>
      <c r="O17">
        <f t="shared" si="1"/>
        <v>168746</v>
      </c>
      <c r="P17">
        <f t="shared" si="2"/>
        <v>163713</v>
      </c>
      <c r="Q17">
        <v>959434</v>
      </c>
      <c r="R17" s="1">
        <f t="shared" si="3"/>
        <v>220.93522267206478</v>
      </c>
      <c r="T17" s="5"/>
      <c r="U17" s="5"/>
    </row>
    <row r="18" spans="1:21">
      <c r="A18">
        <v>13</v>
      </c>
      <c r="B18">
        <v>1</v>
      </c>
      <c r="C18">
        <v>0</v>
      </c>
      <c r="D18">
        <v>0</v>
      </c>
      <c r="E18">
        <v>0</v>
      </c>
      <c r="F18" s="5">
        <v>2009</v>
      </c>
      <c r="G18" s="5">
        <v>1</v>
      </c>
      <c r="H18" s="4">
        <v>926</v>
      </c>
      <c r="I18" s="4">
        <v>832</v>
      </c>
      <c r="J18">
        <f t="shared" si="0"/>
        <v>94</v>
      </c>
      <c r="K18">
        <v>82113</v>
      </c>
      <c r="L18">
        <v>97380</v>
      </c>
      <c r="M18">
        <v>86059</v>
      </c>
      <c r="N18">
        <v>98043</v>
      </c>
      <c r="O18">
        <f t="shared" si="1"/>
        <v>179493</v>
      </c>
      <c r="P18">
        <f t="shared" si="2"/>
        <v>184102</v>
      </c>
      <c r="Q18">
        <v>954825</v>
      </c>
      <c r="R18" s="1">
        <f t="shared" si="3"/>
        <v>221.27644230769232</v>
      </c>
      <c r="T18" s="5"/>
      <c r="U18" s="5"/>
    </row>
    <row r="19" spans="1:21">
      <c r="A19">
        <v>14</v>
      </c>
      <c r="B19">
        <v>0</v>
      </c>
      <c r="C19">
        <v>1</v>
      </c>
      <c r="D19">
        <v>0</v>
      </c>
      <c r="E19">
        <v>0</v>
      </c>
      <c r="F19" s="5"/>
      <c r="G19" s="5">
        <v>2</v>
      </c>
      <c r="H19" s="4">
        <v>930</v>
      </c>
      <c r="I19" s="4">
        <v>823</v>
      </c>
      <c r="J19">
        <f t="shared" si="0"/>
        <v>107</v>
      </c>
      <c r="K19">
        <v>62514</v>
      </c>
      <c r="L19">
        <v>77723</v>
      </c>
      <c r="M19">
        <v>65001</v>
      </c>
      <c r="N19">
        <v>70241</v>
      </c>
      <c r="O19">
        <f t="shared" si="1"/>
        <v>140237</v>
      </c>
      <c r="P19">
        <f t="shared" si="2"/>
        <v>135242</v>
      </c>
      <c r="Q19">
        <v>959820</v>
      </c>
      <c r="R19" s="1">
        <f t="shared" si="3"/>
        <v>164.32806804374241</v>
      </c>
      <c r="T19" s="5"/>
      <c r="U19" s="5"/>
    </row>
    <row r="20" spans="1:21">
      <c r="A20">
        <v>15</v>
      </c>
      <c r="B20">
        <v>0</v>
      </c>
      <c r="C20">
        <v>0</v>
      </c>
      <c r="D20">
        <v>1</v>
      </c>
      <c r="E20">
        <v>0</v>
      </c>
      <c r="F20" s="5"/>
      <c r="G20" s="5">
        <v>3</v>
      </c>
      <c r="H20" s="4">
        <v>931</v>
      </c>
      <c r="I20" s="4">
        <v>823</v>
      </c>
      <c r="J20">
        <f t="shared" si="0"/>
        <v>108</v>
      </c>
      <c r="K20">
        <v>74095</v>
      </c>
      <c r="L20">
        <v>81467</v>
      </c>
      <c r="M20">
        <v>78073</v>
      </c>
      <c r="N20">
        <v>75185</v>
      </c>
      <c r="O20">
        <f t="shared" si="1"/>
        <v>155562</v>
      </c>
      <c r="P20">
        <f t="shared" si="2"/>
        <v>153258</v>
      </c>
      <c r="Q20">
        <v>962124</v>
      </c>
      <c r="R20" s="1">
        <f t="shared" si="3"/>
        <v>186.21871202916159</v>
      </c>
      <c r="T20" s="5"/>
      <c r="U20" s="5"/>
    </row>
    <row r="21" spans="1:21">
      <c r="A21">
        <v>16</v>
      </c>
      <c r="B21">
        <v>0</v>
      </c>
      <c r="C21">
        <v>0</v>
      </c>
      <c r="D21">
        <v>0</v>
      </c>
      <c r="E21">
        <v>1</v>
      </c>
      <c r="F21" s="5"/>
      <c r="G21" s="5">
        <v>4</v>
      </c>
      <c r="H21" s="4">
        <v>931</v>
      </c>
      <c r="I21" s="4">
        <v>820</v>
      </c>
      <c r="J21">
        <f t="shared" si="0"/>
        <v>111</v>
      </c>
      <c r="K21">
        <v>77649</v>
      </c>
      <c r="L21">
        <v>79005</v>
      </c>
      <c r="M21">
        <v>77657</v>
      </c>
      <c r="N21">
        <v>82111</v>
      </c>
      <c r="O21">
        <f t="shared" si="1"/>
        <v>156654</v>
      </c>
      <c r="P21">
        <f t="shared" si="2"/>
        <v>159768</v>
      </c>
      <c r="Q21">
        <v>959010</v>
      </c>
      <c r="R21" s="1">
        <f t="shared" si="3"/>
        <v>194.83902439024391</v>
      </c>
      <c r="T21" s="5"/>
      <c r="U21" s="5"/>
    </row>
    <row r="22" spans="1:21">
      <c r="A22">
        <v>17</v>
      </c>
      <c r="B22">
        <v>1</v>
      </c>
      <c r="C22">
        <v>0</v>
      </c>
      <c r="D22">
        <v>0</v>
      </c>
      <c r="E22">
        <v>0</v>
      </c>
      <c r="F22" s="5">
        <v>2010</v>
      </c>
      <c r="G22" s="5">
        <v>1</v>
      </c>
      <c r="H22" s="4">
        <v>930</v>
      </c>
      <c r="I22">
        <v>801</v>
      </c>
      <c r="J22">
        <f t="shared" si="0"/>
        <v>129</v>
      </c>
      <c r="K22">
        <v>68413</v>
      </c>
      <c r="L22">
        <v>81807</v>
      </c>
      <c r="M22">
        <v>72481</v>
      </c>
      <c r="N22">
        <v>83152</v>
      </c>
      <c r="O22">
        <f t="shared" si="1"/>
        <v>150220</v>
      </c>
      <c r="P22">
        <f t="shared" si="2"/>
        <v>155633</v>
      </c>
      <c r="Q22">
        <v>953597</v>
      </c>
      <c r="R22" s="1">
        <f t="shared" si="3"/>
        <v>194.2983770287141</v>
      </c>
      <c r="T22" s="5"/>
      <c r="U22" s="5"/>
    </row>
    <row r="23" spans="1:21">
      <c r="A23">
        <v>18</v>
      </c>
      <c r="B23">
        <v>0</v>
      </c>
      <c r="C23">
        <v>1</v>
      </c>
      <c r="D23">
        <v>0</v>
      </c>
      <c r="E23">
        <v>0</v>
      </c>
      <c r="F23" s="5"/>
      <c r="G23" s="5">
        <v>2</v>
      </c>
      <c r="H23" s="4">
        <v>930</v>
      </c>
      <c r="I23">
        <v>782</v>
      </c>
      <c r="J23">
        <f t="shared" si="0"/>
        <v>148</v>
      </c>
      <c r="K23">
        <v>64656</v>
      </c>
      <c r="L23">
        <v>72939</v>
      </c>
      <c r="M23">
        <v>62550</v>
      </c>
      <c r="N23">
        <v>66587</v>
      </c>
      <c r="O23">
        <f t="shared" si="1"/>
        <v>137595</v>
      </c>
      <c r="P23">
        <f t="shared" si="2"/>
        <v>129137</v>
      </c>
      <c r="Q23">
        <v>962055</v>
      </c>
      <c r="R23" s="1">
        <f t="shared" si="3"/>
        <v>165.13682864450129</v>
      </c>
      <c r="T23" s="5"/>
      <c r="U23" s="5"/>
    </row>
    <row r="24" spans="1:21">
      <c r="A24">
        <v>19</v>
      </c>
      <c r="B24">
        <v>0</v>
      </c>
      <c r="C24">
        <v>0</v>
      </c>
      <c r="D24">
        <v>1</v>
      </c>
      <c r="E24">
        <v>0</v>
      </c>
      <c r="F24" s="5"/>
      <c r="G24" s="5">
        <v>3</v>
      </c>
      <c r="H24" s="4">
        <v>931</v>
      </c>
      <c r="I24">
        <v>772</v>
      </c>
      <c r="J24">
        <f t="shared" si="0"/>
        <v>159</v>
      </c>
      <c r="K24">
        <v>76639</v>
      </c>
      <c r="L24">
        <v>83207</v>
      </c>
      <c r="M24">
        <v>81741</v>
      </c>
      <c r="N24">
        <v>83712</v>
      </c>
      <c r="O24">
        <f t="shared" si="1"/>
        <v>159846</v>
      </c>
      <c r="P24">
        <f t="shared" si="2"/>
        <v>165453</v>
      </c>
      <c r="Q24">
        <v>956448</v>
      </c>
      <c r="R24" s="1">
        <f t="shared" si="3"/>
        <v>214.31735751295338</v>
      </c>
      <c r="T24" s="5"/>
      <c r="U24" s="5"/>
    </row>
    <row r="25" spans="1:21">
      <c r="A25">
        <v>20</v>
      </c>
      <c r="B25">
        <v>0</v>
      </c>
      <c r="C25">
        <v>0</v>
      </c>
      <c r="D25">
        <v>0</v>
      </c>
      <c r="E25">
        <v>1</v>
      </c>
      <c r="F25" s="5"/>
      <c r="G25" s="5">
        <v>4</v>
      </c>
      <c r="H25" s="4">
        <v>930</v>
      </c>
      <c r="I25">
        <v>826</v>
      </c>
      <c r="J25">
        <f t="shared" si="0"/>
        <v>104</v>
      </c>
      <c r="K25">
        <v>66490</v>
      </c>
      <c r="L25">
        <v>75847</v>
      </c>
      <c r="M25">
        <v>64725</v>
      </c>
      <c r="N25">
        <v>70870</v>
      </c>
      <c r="O25">
        <f t="shared" si="1"/>
        <v>142337</v>
      </c>
      <c r="P25">
        <f t="shared" si="2"/>
        <v>135595</v>
      </c>
      <c r="Q25">
        <v>963190</v>
      </c>
      <c r="R25" s="1">
        <f t="shared" si="3"/>
        <v>164.15859564164649</v>
      </c>
      <c r="T25" s="5"/>
      <c r="U25" s="5"/>
    </row>
    <row r="26" spans="1:21">
      <c r="A26">
        <v>21</v>
      </c>
      <c r="B26">
        <v>1</v>
      </c>
      <c r="C26">
        <v>0</v>
      </c>
      <c r="D26">
        <v>0</v>
      </c>
      <c r="E26">
        <v>0</v>
      </c>
      <c r="F26" s="5">
        <v>2011</v>
      </c>
      <c r="G26" s="5">
        <v>1</v>
      </c>
      <c r="H26" s="4">
        <v>930</v>
      </c>
      <c r="I26">
        <v>813</v>
      </c>
      <c r="J26">
        <f t="shared" si="0"/>
        <v>117</v>
      </c>
      <c r="K26">
        <v>68576</v>
      </c>
      <c r="L26">
        <v>74626</v>
      </c>
      <c r="M26">
        <v>73244</v>
      </c>
      <c r="N26">
        <v>82531</v>
      </c>
      <c r="O26">
        <f t="shared" si="1"/>
        <v>143202</v>
      </c>
      <c r="P26">
        <f t="shared" si="2"/>
        <v>155775</v>
      </c>
      <c r="Q26">
        <v>950617</v>
      </c>
      <c r="R26" s="1">
        <f t="shared" si="3"/>
        <v>191.60516605166052</v>
      </c>
      <c r="T26" s="5"/>
      <c r="U26" s="5"/>
    </row>
    <row r="27" spans="1:21">
      <c r="A27">
        <v>22</v>
      </c>
      <c r="B27">
        <v>0</v>
      </c>
      <c r="C27">
        <v>1</v>
      </c>
      <c r="D27">
        <v>0</v>
      </c>
      <c r="E27">
        <v>0</v>
      </c>
      <c r="F27" s="5"/>
      <c r="G27" s="5">
        <v>2</v>
      </c>
      <c r="H27" s="4">
        <v>930</v>
      </c>
      <c r="I27">
        <v>816</v>
      </c>
      <c r="J27">
        <f t="shared" si="0"/>
        <v>114</v>
      </c>
      <c r="K27">
        <v>60904</v>
      </c>
      <c r="L27">
        <v>71406</v>
      </c>
      <c r="M27">
        <v>57226</v>
      </c>
      <c r="N27">
        <v>67649</v>
      </c>
      <c r="O27">
        <f t="shared" si="1"/>
        <v>132310</v>
      </c>
      <c r="P27">
        <f t="shared" si="2"/>
        <v>124875</v>
      </c>
      <c r="Q27">
        <v>958052</v>
      </c>
      <c r="R27" s="1">
        <f t="shared" si="3"/>
        <v>153.03308823529412</v>
      </c>
      <c r="T27" s="5"/>
      <c r="U27" s="5"/>
    </row>
    <row r="28" spans="1:21">
      <c r="A28">
        <v>23</v>
      </c>
      <c r="B28">
        <v>0</v>
      </c>
      <c r="C28">
        <v>0</v>
      </c>
      <c r="D28">
        <v>1</v>
      </c>
      <c r="E28">
        <v>0</v>
      </c>
      <c r="F28" s="5"/>
      <c r="G28" s="5">
        <v>3</v>
      </c>
      <c r="H28" s="4">
        <v>930</v>
      </c>
      <c r="I28">
        <v>800</v>
      </c>
      <c r="J28">
        <f t="shared" si="0"/>
        <v>130</v>
      </c>
      <c r="K28">
        <v>74675</v>
      </c>
      <c r="L28">
        <v>80724</v>
      </c>
      <c r="M28">
        <v>78948</v>
      </c>
      <c r="N28">
        <v>95361</v>
      </c>
      <c r="O28">
        <f t="shared" si="1"/>
        <v>155399</v>
      </c>
      <c r="P28">
        <f t="shared" si="2"/>
        <v>174309</v>
      </c>
      <c r="Q28">
        <v>939142</v>
      </c>
      <c r="R28" s="1">
        <f t="shared" si="3"/>
        <v>217.88624999999999</v>
      </c>
      <c r="T28" s="5"/>
      <c r="U28" s="5"/>
    </row>
    <row r="29" spans="1:21">
      <c r="A29">
        <v>24</v>
      </c>
      <c r="B29">
        <v>0</v>
      </c>
      <c r="C29">
        <v>0</v>
      </c>
      <c r="D29">
        <v>0</v>
      </c>
      <c r="E29">
        <v>1</v>
      </c>
      <c r="F29" s="5"/>
      <c r="G29" s="5">
        <v>4</v>
      </c>
      <c r="H29" s="4">
        <v>930</v>
      </c>
      <c r="I29">
        <v>794</v>
      </c>
      <c r="J29">
        <f t="shared" si="0"/>
        <v>136</v>
      </c>
      <c r="K29">
        <v>62327</v>
      </c>
      <c r="L29">
        <v>92327</v>
      </c>
      <c r="M29">
        <v>63570</v>
      </c>
      <c r="N29">
        <v>84489</v>
      </c>
      <c r="O29">
        <f t="shared" si="1"/>
        <v>154654</v>
      </c>
      <c r="P29">
        <f t="shared" si="2"/>
        <v>148059</v>
      </c>
      <c r="Q29">
        <v>945737</v>
      </c>
      <c r="R29" s="1">
        <f t="shared" si="3"/>
        <v>186.47229219143577</v>
      </c>
      <c r="T29" s="5"/>
      <c r="U29" s="5"/>
    </row>
    <row r="30" spans="1:21">
      <c r="A30">
        <v>25</v>
      </c>
      <c r="B30">
        <v>1</v>
      </c>
      <c r="C30">
        <v>0</v>
      </c>
      <c r="D30">
        <v>0</v>
      </c>
      <c r="E30">
        <v>0</v>
      </c>
      <c r="F30" s="5">
        <v>2012</v>
      </c>
      <c r="G30" s="5">
        <v>1</v>
      </c>
      <c r="H30" s="4">
        <v>834</v>
      </c>
      <c r="I30" s="4">
        <v>717</v>
      </c>
      <c r="J30">
        <f t="shared" si="0"/>
        <v>117</v>
      </c>
      <c r="K30">
        <v>65687</v>
      </c>
      <c r="L30">
        <v>85504</v>
      </c>
      <c r="M30">
        <v>68242</v>
      </c>
      <c r="N30">
        <v>111066</v>
      </c>
      <c r="O30">
        <f t="shared" si="1"/>
        <v>151191</v>
      </c>
      <c r="P30">
        <f t="shared" si="2"/>
        <v>179308</v>
      </c>
      <c r="Q30">
        <v>917620</v>
      </c>
      <c r="R30" s="1">
        <f t="shared" si="3"/>
        <v>250.08089260808927</v>
      </c>
      <c r="T30" s="5"/>
      <c r="U30" s="5"/>
    </row>
    <row r="31" spans="1:21">
      <c r="A31">
        <v>26</v>
      </c>
      <c r="B31">
        <v>0</v>
      </c>
      <c r="C31">
        <v>1</v>
      </c>
      <c r="D31">
        <v>0</v>
      </c>
      <c r="E31">
        <v>0</v>
      </c>
      <c r="F31" s="5"/>
      <c r="G31" s="5">
        <v>2</v>
      </c>
      <c r="H31" s="4">
        <v>836</v>
      </c>
      <c r="I31" s="4">
        <v>713</v>
      </c>
      <c r="J31">
        <f t="shared" si="0"/>
        <v>123</v>
      </c>
      <c r="K31">
        <v>63361</v>
      </c>
      <c r="L31">
        <v>82665</v>
      </c>
      <c r="M31">
        <v>57352</v>
      </c>
      <c r="N31">
        <v>85504</v>
      </c>
      <c r="O31">
        <f t="shared" si="1"/>
        <v>146026</v>
      </c>
      <c r="P31">
        <f t="shared" si="2"/>
        <v>142856</v>
      </c>
      <c r="Q31">
        <v>920790</v>
      </c>
      <c r="R31" s="1">
        <f t="shared" si="3"/>
        <v>200.35904628330997</v>
      </c>
      <c r="T31" s="5"/>
      <c r="U31" s="5"/>
    </row>
    <row r="32" spans="1:21">
      <c r="A32">
        <v>27</v>
      </c>
      <c r="B32">
        <v>0</v>
      </c>
      <c r="C32">
        <v>0</v>
      </c>
      <c r="D32">
        <v>1</v>
      </c>
      <c r="E32">
        <v>0</v>
      </c>
      <c r="F32" s="5"/>
      <c r="G32" s="5">
        <v>3</v>
      </c>
      <c r="H32" s="4">
        <v>836</v>
      </c>
      <c r="I32" s="4">
        <v>709</v>
      </c>
      <c r="J32">
        <f t="shared" si="0"/>
        <v>127</v>
      </c>
      <c r="K32">
        <v>70423</v>
      </c>
      <c r="L32">
        <v>80564</v>
      </c>
      <c r="M32">
        <v>68813</v>
      </c>
      <c r="N32">
        <v>80457</v>
      </c>
      <c r="O32">
        <f t="shared" si="1"/>
        <v>150987</v>
      </c>
      <c r="P32">
        <f t="shared" si="2"/>
        <v>149270</v>
      </c>
      <c r="Q32">
        <v>922507</v>
      </c>
      <c r="R32" s="1">
        <f t="shared" si="3"/>
        <v>210.53596614950635</v>
      </c>
      <c r="T32" s="5"/>
      <c r="U32" s="5"/>
    </row>
    <row r="33" spans="1:21">
      <c r="A33">
        <v>28</v>
      </c>
      <c r="B33">
        <v>0</v>
      </c>
      <c r="C33">
        <v>0</v>
      </c>
      <c r="D33">
        <v>0</v>
      </c>
      <c r="E33">
        <v>1</v>
      </c>
      <c r="F33" s="5"/>
      <c r="G33" s="5">
        <v>4</v>
      </c>
      <c r="H33" s="4">
        <v>840</v>
      </c>
      <c r="I33" s="4">
        <v>716</v>
      </c>
      <c r="J33">
        <f t="shared" si="0"/>
        <v>124</v>
      </c>
      <c r="K33">
        <v>61691</v>
      </c>
      <c r="L33">
        <v>75758</v>
      </c>
      <c r="M33">
        <v>60894</v>
      </c>
      <c r="N33">
        <v>74119</v>
      </c>
      <c r="O33">
        <f t="shared" si="1"/>
        <v>137449</v>
      </c>
      <c r="P33">
        <f t="shared" si="2"/>
        <v>135013</v>
      </c>
      <c r="Q33">
        <v>924943</v>
      </c>
      <c r="R33" s="1">
        <f t="shared" si="3"/>
        <v>188.56564245810057</v>
      </c>
      <c r="T33" s="5"/>
      <c r="U33" s="5"/>
    </row>
    <row r="34" spans="1:21">
      <c r="A34">
        <v>29</v>
      </c>
      <c r="B34">
        <v>1</v>
      </c>
      <c r="C34">
        <v>0</v>
      </c>
      <c r="D34">
        <v>0</v>
      </c>
      <c r="E34">
        <v>0</v>
      </c>
      <c r="F34" s="5">
        <v>2013</v>
      </c>
      <c r="G34" s="5">
        <v>1</v>
      </c>
      <c r="H34" s="4">
        <v>840</v>
      </c>
      <c r="I34" s="4">
        <v>718</v>
      </c>
      <c r="J34">
        <f t="shared" si="0"/>
        <v>122</v>
      </c>
      <c r="K34">
        <v>62577</v>
      </c>
      <c r="L34">
        <v>82727</v>
      </c>
      <c r="M34">
        <v>62165</v>
      </c>
      <c r="N34">
        <v>82156</v>
      </c>
      <c r="O34">
        <f t="shared" si="1"/>
        <v>145304</v>
      </c>
      <c r="P34">
        <f t="shared" si="2"/>
        <v>144321</v>
      </c>
      <c r="Q34">
        <v>925926</v>
      </c>
      <c r="R34" s="1">
        <f t="shared" si="3"/>
        <v>201.00417827298051</v>
      </c>
      <c r="T34" s="5"/>
      <c r="U34" s="5"/>
    </row>
    <row r="35" spans="1:21">
      <c r="A35">
        <v>30</v>
      </c>
      <c r="B35">
        <v>0</v>
      </c>
      <c r="C35">
        <v>1</v>
      </c>
      <c r="D35">
        <v>0</v>
      </c>
      <c r="E35">
        <v>0</v>
      </c>
      <c r="F35" s="5"/>
      <c r="G35" s="5">
        <v>2</v>
      </c>
      <c r="H35" s="4">
        <v>894</v>
      </c>
      <c r="I35" s="4">
        <v>758</v>
      </c>
      <c r="J35">
        <f t="shared" si="0"/>
        <v>136</v>
      </c>
      <c r="K35">
        <v>60880</v>
      </c>
      <c r="L35">
        <v>90075</v>
      </c>
      <c r="M35">
        <v>52422</v>
      </c>
      <c r="N35">
        <v>75217</v>
      </c>
      <c r="O35">
        <f t="shared" si="1"/>
        <v>150955</v>
      </c>
      <c r="P35">
        <f t="shared" si="2"/>
        <v>127639</v>
      </c>
      <c r="Q35">
        <v>949242</v>
      </c>
      <c r="R35" s="1">
        <f t="shared" si="3"/>
        <v>168.38918205804748</v>
      </c>
      <c r="T35" s="5"/>
      <c r="U35" s="5"/>
    </row>
    <row r="36" spans="1:21">
      <c r="A36">
        <v>31</v>
      </c>
      <c r="B36">
        <v>0</v>
      </c>
      <c r="C36">
        <v>0</v>
      </c>
      <c r="D36">
        <v>1</v>
      </c>
      <c r="E36">
        <v>0</v>
      </c>
      <c r="F36" s="5"/>
      <c r="G36" s="5">
        <v>3</v>
      </c>
      <c r="H36" s="4">
        <v>894</v>
      </c>
      <c r="I36" s="4">
        <v>819</v>
      </c>
      <c r="J36">
        <f t="shared" si="0"/>
        <v>75</v>
      </c>
      <c r="K36">
        <v>48125</v>
      </c>
      <c r="L36">
        <v>71735</v>
      </c>
      <c r="M36">
        <v>47938</v>
      </c>
      <c r="N36">
        <v>64300</v>
      </c>
      <c r="O36">
        <f t="shared" si="1"/>
        <v>119860</v>
      </c>
      <c r="P36">
        <f t="shared" si="2"/>
        <v>112238</v>
      </c>
      <c r="Q36">
        <v>956864</v>
      </c>
      <c r="R36" s="1">
        <f t="shared" si="3"/>
        <v>137.04273504273505</v>
      </c>
      <c r="T36" s="5"/>
      <c r="U36" s="5"/>
    </row>
    <row r="37" spans="1:21">
      <c r="A37">
        <v>32</v>
      </c>
      <c r="B37">
        <v>0</v>
      </c>
      <c r="C37">
        <v>0</v>
      </c>
      <c r="D37">
        <v>0</v>
      </c>
      <c r="E37">
        <v>1</v>
      </c>
      <c r="F37" s="5"/>
      <c r="G37" s="5">
        <v>4</v>
      </c>
      <c r="H37" s="4">
        <v>962</v>
      </c>
      <c r="I37" s="4">
        <v>816</v>
      </c>
      <c r="J37">
        <f t="shared" si="0"/>
        <v>146</v>
      </c>
      <c r="K37">
        <v>56452</v>
      </c>
      <c r="L37">
        <v>101235</v>
      </c>
      <c r="M37">
        <v>45854</v>
      </c>
      <c r="N37">
        <v>84815</v>
      </c>
      <c r="O37">
        <f t="shared" si="1"/>
        <v>157687</v>
      </c>
      <c r="P37">
        <f t="shared" si="2"/>
        <v>130669</v>
      </c>
      <c r="Q37">
        <v>983882</v>
      </c>
      <c r="R37" s="1">
        <f t="shared" si="3"/>
        <v>160.13357843137254</v>
      </c>
      <c r="T37" s="5"/>
      <c r="U37" s="5"/>
    </row>
    <row r="38" spans="1:21">
      <c r="A38">
        <v>33</v>
      </c>
      <c r="B38">
        <v>1</v>
      </c>
      <c r="C38">
        <v>0</v>
      </c>
      <c r="D38">
        <v>0</v>
      </c>
      <c r="E38">
        <v>0</v>
      </c>
      <c r="F38" s="5">
        <v>2014</v>
      </c>
      <c r="G38" s="5">
        <v>1</v>
      </c>
      <c r="H38" s="4">
        <v>962</v>
      </c>
      <c r="I38" s="4">
        <v>866</v>
      </c>
      <c r="J38">
        <f t="shared" si="0"/>
        <v>96</v>
      </c>
      <c r="K38">
        <v>59116</v>
      </c>
      <c r="L38">
        <v>93012</v>
      </c>
      <c r="M38">
        <v>51428</v>
      </c>
      <c r="N38">
        <v>74313</v>
      </c>
      <c r="O38">
        <f t="shared" si="1"/>
        <v>152128</v>
      </c>
      <c r="P38">
        <f t="shared" si="2"/>
        <v>125741</v>
      </c>
      <c r="Q38">
        <v>1010269</v>
      </c>
      <c r="R38" s="1">
        <f t="shared" si="3"/>
        <v>145.19745958429561</v>
      </c>
      <c r="T38" s="5"/>
      <c r="U38" s="5"/>
    </row>
    <row r="39" spans="1:21">
      <c r="A39">
        <v>34</v>
      </c>
      <c r="B39">
        <v>0</v>
      </c>
      <c r="C39">
        <v>1</v>
      </c>
      <c r="D39">
        <v>0</v>
      </c>
      <c r="E39">
        <v>0</v>
      </c>
      <c r="F39" s="5"/>
      <c r="G39" s="5">
        <v>2</v>
      </c>
      <c r="H39" s="4">
        <v>962</v>
      </c>
      <c r="I39" s="4">
        <v>856</v>
      </c>
      <c r="J39">
        <f t="shared" si="0"/>
        <v>106</v>
      </c>
      <c r="K39">
        <v>59866</v>
      </c>
      <c r="L39">
        <v>92189</v>
      </c>
      <c r="M39">
        <v>58502</v>
      </c>
      <c r="N39">
        <v>79172</v>
      </c>
      <c r="O39">
        <f t="shared" si="1"/>
        <v>152055</v>
      </c>
      <c r="P39">
        <f t="shared" si="2"/>
        <v>137674</v>
      </c>
      <c r="Q39">
        <v>1024650</v>
      </c>
      <c r="R39" s="1">
        <f t="shared" si="3"/>
        <v>160.8341121495327</v>
      </c>
      <c r="T39" s="5"/>
      <c r="U39" s="5"/>
    </row>
    <row r="40" spans="1:21">
      <c r="A40">
        <v>35</v>
      </c>
      <c r="B40">
        <v>0</v>
      </c>
      <c r="C40">
        <v>0</v>
      </c>
      <c r="D40">
        <v>1</v>
      </c>
      <c r="E40">
        <v>0</v>
      </c>
      <c r="F40" s="5"/>
      <c r="G40" s="5">
        <v>3</v>
      </c>
      <c r="H40" s="4">
        <v>1034</v>
      </c>
      <c r="I40" s="4">
        <v>850</v>
      </c>
      <c r="J40">
        <f t="shared" si="0"/>
        <v>184</v>
      </c>
      <c r="K40">
        <v>70908</v>
      </c>
      <c r="L40">
        <v>100491</v>
      </c>
      <c r="M40">
        <v>66617</v>
      </c>
      <c r="N40">
        <v>100077</v>
      </c>
      <c r="O40">
        <f t="shared" si="1"/>
        <v>171399</v>
      </c>
      <c r="P40">
        <f t="shared" si="2"/>
        <v>166694</v>
      </c>
      <c r="Q40">
        <v>1029355</v>
      </c>
      <c r="R40" s="1">
        <f t="shared" si="3"/>
        <v>196.11058823529413</v>
      </c>
      <c r="T40" s="5"/>
      <c r="U40" s="5"/>
    </row>
    <row r="41" spans="1:21">
      <c r="A41">
        <v>36</v>
      </c>
      <c r="B41">
        <v>0</v>
      </c>
      <c r="C41">
        <v>0</v>
      </c>
      <c r="D41">
        <v>0</v>
      </c>
      <c r="E41">
        <v>1</v>
      </c>
      <c r="F41" s="5"/>
      <c r="G41" s="5">
        <v>4</v>
      </c>
      <c r="H41" s="4">
        <v>1034</v>
      </c>
      <c r="I41" s="4">
        <v>839</v>
      </c>
      <c r="J41">
        <f t="shared" si="0"/>
        <v>195</v>
      </c>
      <c r="K41">
        <v>68851</v>
      </c>
      <c r="L41">
        <v>133187</v>
      </c>
      <c r="M41">
        <v>66642</v>
      </c>
      <c r="N41">
        <v>150379</v>
      </c>
      <c r="O41">
        <f t="shared" si="1"/>
        <v>202038</v>
      </c>
      <c r="P41">
        <f t="shared" si="2"/>
        <v>217021</v>
      </c>
      <c r="Q41">
        <v>1014372</v>
      </c>
      <c r="R41" s="1">
        <f t="shared" si="3"/>
        <v>258.66626936829562</v>
      </c>
      <c r="T41" s="5"/>
      <c r="U41" s="5"/>
    </row>
    <row r="42" spans="1:21">
      <c r="A42">
        <v>37</v>
      </c>
      <c r="B42">
        <v>1</v>
      </c>
      <c r="C42">
        <v>0</v>
      </c>
      <c r="D42">
        <v>0</v>
      </c>
      <c r="E42">
        <v>0</v>
      </c>
      <c r="F42" s="5">
        <v>2015</v>
      </c>
      <c r="G42" s="5">
        <v>1</v>
      </c>
      <c r="H42" s="4">
        <v>1034</v>
      </c>
      <c r="I42" s="4">
        <v>831</v>
      </c>
      <c r="J42">
        <f t="shared" si="0"/>
        <v>203</v>
      </c>
      <c r="K42">
        <v>58222</v>
      </c>
      <c r="L42">
        <v>107684</v>
      </c>
      <c r="M42">
        <v>53709</v>
      </c>
      <c r="N42">
        <v>91501</v>
      </c>
      <c r="O42">
        <f t="shared" si="1"/>
        <v>165906</v>
      </c>
      <c r="P42">
        <f t="shared" si="2"/>
        <v>145210</v>
      </c>
      <c r="Q42">
        <v>1035068</v>
      </c>
      <c r="R42" s="1">
        <f t="shared" si="3"/>
        <v>174.74127557160048</v>
      </c>
      <c r="T42" s="5"/>
      <c r="U42" s="5"/>
    </row>
    <row r="43" spans="1:21">
      <c r="A43">
        <v>38</v>
      </c>
      <c r="B43">
        <v>0</v>
      </c>
      <c r="C43">
        <v>1</v>
      </c>
      <c r="D43">
        <v>0</v>
      </c>
      <c r="E43">
        <v>0</v>
      </c>
      <c r="F43" s="5"/>
      <c r="G43" s="5">
        <v>2</v>
      </c>
      <c r="H43" s="4">
        <v>1034</v>
      </c>
      <c r="I43" s="4">
        <v>812</v>
      </c>
      <c r="J43">
        <f t="shared" si="0"/>
        <v>222</v>
      </c>
      <c r="K43">
        <v>60534</v>
      </c>
      <c r="L43">
        <v>95344</v>
      </c>
      <c r="M43">
        <v>55522</v>
      </c>
      <c r="N43">
        <v>86813</v>
      </c>
      <c r="O43">
        <f t="shared" si="1"/>
        <v>155878</v>
      </c>
      <c r="P43">
        <f t="shared" si="2"/>
        <v>142335</v>
      </c>
      <c r="Q43">
        <v>1048611</v>
      </c>
      <c r="R43" s="1">
        <f t="shared" si="3"/>
        <v>175.28940886699507</v>
      </c>
      <c r="T43" s="5"/>
      <c r="U43" s="5"/>
    </row>
    <row r="44" spans="1:21">
      <c r="A44">
        <v>39</v>
      </c>
      <c r="B44">
        <v>0</v>
      </c>
      <c r="C44">
        <v>0</v>
      </c>
      <c r="D44">
        <v>1</v>
      </c>
      <c r="E44">
        <v>0</v>
      </c>
      <c r="F44" s="5"/>
      <c r="G44" s="5">
        <v>3</v>
      </c>
      <c r="H44" s="4">
        <v>1034</v>
      </c>
      <c r="I44" s="4">
        <v>795</v>
      </c>
      <c r="J44">
        <f t="shared" si="0"/>
        <v>239</v>
      </c>
      <c r="K44">
        <v>71947</v>
      </c>
      <c r="L44">
        <v>102973</v>
      </c>
      <c r="M44">
        <v>71212</v>
      </c>
      <c r="N44">
        <v>112450</v>
      </c>
      <c r="O44">
        <f t="shared" si="1"/>
        <v>174920</v>
      </c>
      <c r="P44">
        <f t="shared" si="2"/>
        <v>183662</v>
      </c>
      <c r="Q44">
        <v>1039869</v>
      </c>
      <c r="R44" s="1">
        <f t="shared" si="3"/>
        <v>231.02138364779873</v>
      </c>
      <c r="T44" s="5"/>
      <c r="U44" s="5"/>
    </row>
    <row r="45" spans="1:21">
      <c r="A45">
        <v>40</v>
      </c>
      <c r="B45">
        <v>0</v>
      </c>
      <c r="C45">
        <v>0</v>
      </c>
      <c r="D45">
        <v>0</v>
      </c>
      <c r="E45">
        <v>1</v>
      </c>
      <c r="F45" s="5"/>
      <c r="G45" s="5">
        <v>4</v>
      </c>
      <c r="H45" s="4">
        <v>1034</v>
      </c>
      <c r="I45" s="4">
        <v>786</v>
      </c>
      <c r="J45">
        <f t="shared" si="0"/>
        <v>248</v>
      </c>
      <c r="K45">
        <v>64621</v>
      </c>
      <c r="L45">
        <v>114531</v>
      </c>
      <c r="M45">
        <v>67301</v>
      </c>
      <c r="N45">
        <v>120205</v>
      </c>
      <c r="O45">
        <f t="shared" si="1"/>
        <v>179152</v>
      </c>
      <c r="P45">
        <f t="shared" si="2"/>
        <v>187506</v>
      </c>
      <c r="Q45">
        <v>1031515</v>
      </c>
      <c r="R45" s="1">
        <f t="shared" si="3"/>
        <v>238.55725190839695</v>
      </c>
      <c r="T45" s="5"/>
      <c r="U45" s="5"/>
    </row>
    <row r="46" spans="1:21">
      <c r="A46">
        <v>41</v>
      </c>
      <c r="B46">
        <v>1</v>
      </c>
      <c r="C46">
        <v>0</v>
      </c>
      <c r="D46">
        <v>0</v>
      </c>
      <c r="E46">
        <v>0</v>
      </c>
      <c r="F46" s="5">
        <v>2016</v>
      </c>
      <c r="G46" s="5">
        <v>1</v>
      </c>
      <c r="H46" s="4">
        <v>962</v>
      </c>
      <c r="I46" s="4">
        <v>750</v>
      </c>
      <c r="J46">
        <f t="shared" si="0"/>
        <v>212</v>
      </c>
      <c r="K46">
        <v>62018</v>
      </c>
      <c r="L46">
        <v>100839</v>
      </c>
      <c r="M46">
        <v>68449</v>
      </c>
      <c r="N46">
        <v>96686</v>
      </c>
      <c r="O46">
        <f t="shared" si="1"/>
        <v>162857</v>
      </c>
      <c r="P46">
        <f t="shared" si="2"/>
        <v>165135</v>
      </c>
      <c r="Q46">
        <v>1029237</v>
      </c>
      <c r="R46" s="1">
        <f t="shared" si="3"/>
        <v>220.18</v>
      </c>
      <c r="T46" s="5"/>
      <c r="U46" s="5"/>
    </row>
    <row r="47" spans="1:21">
      <c r="A47">
        <v>42</v>
      </c>
      <c r="B47">
        <v>0</v>
      </c>
      <c r="C47">
        <v>1</v>
      </c>
      <c r="D47">
        <v>0</v>
      </c>
      <c r="E47">
        <v>0</v>
      </c>
      <c r="F47" s="5"/>
      <c r="G47" s="5">
        <v>2</v>
      </c>
      <c r="H47" s="4">
        <v>975</v>
      </c>
      <c r="I47" s="4">
        <v>806</v>
      </c>
      <c r="J47">
        <f t="shared" si="0"/>
        <v>169</v>
      </c>
      <c r="K47">
        <v>54446</v>
      </c>
      <c r="L47">
        <v>93111</v>
      </c>
      <c r="M47">
        <v>43952</v>
      </c>
      <c r="N47">
        <v>76671</v>
      </c>
      <c r="O47">
        <f t="shared" si="1"/>
        <v>147557</v>
      </c>
      <c r="P47">
        <f t="shared" si="2"/>
        <v>120623</v>
      </c>
      <c r="Q47">
        <v>1056171</v>
      </c>
      <c r="R47" s="1">
        <f t="shared" si="3"/>
        <v>149.65632754342431</v>
      </c>
      <c r="T47" s="5"/>
      <c r="U47" s="5"/>
    </row>
    <row r="48" spans="1:21">
      <c r="A48">
        <v>43</v>
      </c>
      <c r="B48">
        <v>0</v>
      </c>
      <c r="C48">
        <v>0</v>
      </c>
      <c r="D48">
        <v>1</v>
      </c>
      <c r="E48">
        <v>0</v>
      </c>
      <c r="F48" s="5"/>
      <c r="G48" s="5">
        <v>3</v>
      </c>
      <c r="H48" s="4">
        <v>975</v>
      </c>
      <c r="I48" s="4">
        <v>798</v>
      </c>
      <c r="J48" s="6">
        <f t="shared" si="0"/>
        <v>177</v>
      </c>
      <c r="K48">
        <v>67513</v>
      </c>
      <c r="L48">
        <v>98364</v>
      </c>
      <c r="M48">
        <v>62901</v>
      </c>
      <c r="N48">
        <v>93766</v>
      </c>
      <c r="O48" s="6">
        <f t="shared" si="1"/>
        <v>165877</v>
      </c>
      <c r="P48" s="6">
        <f t="shared" si="2"/>
        <v>156667</v>
      </c>
      <c r="Q48">
        <v>1065381</v>
      </c>
      <c r="R48" s="1">
        <f t="shared" si="3"/>
        <v>196.32456140350877</v>
      </c>
      <c r="T48" s="5"/>
      <c r="U48" s="5"/>
    </row>
    <row r="49" spans="1:21">
      <c r="A49">
        <v>44</v>
      </c>
      <c r="B49">
        <v>0</v>
      </c>
      <c r="C49">
        <v>0</v>
      </c>
      <c r="D49">
        <v>0</v>
      </c>
      <c r="E49">
        <v>1</v>
      </c>
      <c r="F49" s="5"/>
      <c r="G49" s="5">
        <v>4</v>
      </c>
      <c r="H49" s="6">
        <f>$B$134+$B$135*A49+$B$136*B49+$B$137*C49+$B$138*D49</f>
        <v>1019.32</v>
      </c>
      <c r="I49" s="6">
        <f>I48*1.1</f>
        <v>877.80000000000007</v>
      </c>
      <c r="J49" s="6">
        <f t="shared" si="0"/>
        <v>141.51999999999998</v>
      </c>
      <c r="K49" s="6">
        <f>$B$88+$B$89*A49+$B$90*B49+$B$91*C49+$B$92*D49</f>
        <v>59134.320000000007</v>
      </c>
      <c r="L49" s="6">
        <f>$O$88+$O$89*A49+$O$90*B49+$O$91*C49+$O$92*D49</f>
        <v>108221.12000000001</v>
      </c>
      <c r="M49" s="6">
        <f>$B$112+$B$113*A49+$B$114*B49+C49*$B$115+D49*$B$116</f>
        <v>52917.306666666678</v>
      </c>
      <c r="N49" s="6">
        <f>$N$112+$N$113*A49+$N$114*B49+C49*$N$115+D49*$N$116</f>
        <v>104182.00000000001</v>
      </c>
      <c r="O49" s="6">
        <f t="shared" si="1"/>
        <v>167355.44</v>
      </c>
      <c r="P49" s="6">
        <f>I49*$W$4</f>
        <v>177250.41619511857</v>
      </c>
      <c r="Q49">
        <v>1065381</v>
      </c>
      <c r="T49" s="5"/>
      <c r="U49" s="5"/>
    </row>
    <row r="50" spans="1:21">
      <c r="A50">
        <v>45</v>
      </c>
      <c r="B50">
        <v>1</v>
      </c>
      <c r="C50">
        <v>0</v>
      </c>
      <c r="D50">
        <v>0</v>
      </c>
      <c r="E50">
        <v>0</v>
      </c>
      <c r="F50" s="5">
        <v>2017</v>
      </c>
      <c r="G50" s="5">
        <v>1</v>
      </c>
      <c r="H50" s="6">
        <f t="shared" ref="H50:H67" si="4">$B$134+$B$135*A50+$B$136*B50+$B$137*C50+$B$138*D50</f>
        <v>994.74909090909102</v>
      </c>
      <c r="I50" s="6">
        <f t="shared" ref="I50" si="5">I49*1.1</f>
        <v>965.58000000000015</v>
      </c>
      <c r="J50" s="6">
        <f t="shared" si="0"/>
        <v>29.169090909090869</v>
      </c>
      <c r="K50" s="6">
        <f t="shared" ref="K50:K67" si="6">$B$88+$B$89*A50+$B$90*B50+$B$91*C50+$B$92*D50</f>
        <v>56114.785454545454</v>
      </c>
      <c r="L50" s="6">
        <f t="shared" ref="L50:L67" si="7">$O$88+$O$89*A50+$O$90*B50+$O$91*C50+$O$92*D50</f>
        <v>103915.44</v>
      </c>
      <c r="M50" s="6">
        <f t="shared" ref="M50:M67" si="8">$B$112+$B$113*A50+$B$114*B50+C50*$B$115+D50*$B$116</f>
        <v>52239.643636363639</v>
      </c>
      <c r="N50" s="6">
        <f t="shared" ref="N50:N67" si="9">$N$112+$N$113*A50+$N$114*B50+C50*$N$115+D50*$N$116</f>
        <v>99123.218181818185</v>
      </c>
      <c r="O50" s="6">
        <f t="shared" si="1"/>
        <v>160030.22545454546</v>
      </c>
      <c r="P50" s="6">
        <f t="shared" ref="P50:P67" si="10">I50*$W$4</f>
        <v>194975.45781463044</v>
      </c>
      <c r="Q50" s="6">
        <f t="shared" ref="Q50:Q67" si="11">Q49+O50-P50</f>
        <v>1030435.7676399151</v>
      </c>
      <c r="T50" s="5"/>
      <c r="U50" s="5"/>
    </row>
    <row r="51" spans="1:21">
      <c r="A51">
        <v>46</v>
      </c>
      <c r="B51">
        <v>0</v>
      </c>
      <c r="C51">
        <v>1</v>
      </c>
      <c r="D51">
        <v>0</v>
      </c>
      <c r="E51">
        <v>0</v>
      </c>
      <c r="F51" s="5"/>
      <c r="G51" s="5">
        <v>2</v>
      </c>
      <c r="H51" s="6">
        <f t="shared" si="4"/>
        <v>1013.6581818181818</v>
      </c>
      <c r="I51" s="6">
        <v>1013.6581818181818</v>
      </c>
      <c r="J51" s="6">
        <f t="shared" si="0"/>
        <v>0</v>
      </c>
      <c r="K51" s="6">
        <f t="shared" si="6"/>
        <v>48927.058181818182</v>
      </c>
      <c r="L51" s="6">
        <f t="shared" si="7"/>
        <v>96323.894545454546</v>
      </c>
      <c r="M51" s="6">
        <f t="shared" si="8"/>
        <v>41336.916363636381</v>
      </c>
      <c r="N51" s="6">
        <f t="shared" si="9"/>
        <v>86463.309090909112</v>
      </c>
      <c r="O51" s="6">
        <f t="shared" si="1"/>
        <v>145250.95272727273</v>
      </c>
      <c r="P51" s="6">
        <f t="shared" si="10"/>
        <v>204683.68034502151</v>
      </c>
      <c r="Q51" s="6">
        <f t="shared" si="11"/>
        <v>971003.04002216633</v>
      </c>
      <c r="T51" s="5"/>
      <c r="U51" s="5"/>
    </row>
    <row r="52" spans="1:21">
      <c r="A52">
        <v>47</v>
      </c>
      <c r="B52">
        <v>0</v>
      </c>
      <c r="C52">
        <v>0</v>
      </c>
      <c r="D52">
        <v>1</v>
      </c>
      <c r="E52">
        <v>0</v>
      </c>
      <c r="F52" s="5"/>
      <c r="G52" s="5">
        <v>3</v>
      </c>
      <c r="H52" s="6">
        <f t="shared" si="4"/>
        <v>1020.6581818181819</v>
      </c>
      <c r="I52" s="6">
        <v>1020.6581818181819</v>
      </c>
      <c r="J52" s="6">
        <f t="shared" si="0"/>
        <v>0</v>
      </c>
      <c r="K52" s="6">
        <f t="shared" si="6"/>
        <v>61153.149090909094</v>
      </c>
      <c r="L52" s="6">
        <f t="shared" si="7"/>
        <v>102040.98545454546</v>
      </c>
      <c r="M52" s="6">
        <f t="shared" si="8"/>
        <v>57005.552727272734</v>
      </c>
      <c r="N52" s="6">
        <f t="shared" si="9"/>
        <v>99872.2181818182</v>
      </c>
      <c r="O52" s="6">
        <f t="shared" si="1"/>
        <v>163194.13454545455</v>
      </c>
      <c r="P52" s="6">
        <f t="shared" si="10"/>
        <v>206097.16053796507</v>
      </c>
      <c r="Q52" s="6">
        <f t="shared" si="11"/>
        <v>928100.01402965584</v>
      </c>
      <c r="T52" s="5"/>
      <c r="U52" s="5"/>
    </row>
    <row r="53" spans="1:21">
      <c r="A53">
        <v>48</v>
      </c>
      <c r="B53">
        <v>0</v>
      </c>
      <c r="C53">
        <v>0</v>
      </c>
      <c r="D53">
        <v>0</v>
      </c>
      <c r="E53">
        <v>1</v>
      </c>
      <c r="F53" s="5"/>
      <c r="G53" s="5">
        <v>4</v>
      </c>
      <c r="H53" s="6">
        <f t="shared" si="4"/>
        <v>1035.869090909091</v>
      </c>
      <c r="I53" s="6">
        <v>1035.869090909091</v>
      </c>
      <c r="J53" s="6">
        <f t="shared" si="0"/>
        <v>0</v>
      </c>
      <c r="K53" s="6">
        <f t="shared" si="6"/>
        <v>56961.087272727287</v>
      </c>
      <c r="L53" s="6">
        <f t="shared" si="7"/>
        <v>110882.72363636365</v>
      </c>
      <c r="M53" s="6">
        <f t="shared" si="8"/>
        <v>49750.762424242435</v>
      </c>
      <c r="N53" s="6">
        <f t="shared" si="9"/>
        <v>106233.12727272729</v>
      </c>
      <c r="O53" s="6">
        <f t="shared" si="1"/>
        <v>167843.81090909094</v>
      </c>
      <c r="P53" s="6">
        <f t="shared" si="10"/>
        <v>209168.63464034573</v>
      </c>
      <c r="Q53" s="6">
        <f t="shared" si="11"/>
        <v>886775.19029840117</v>
      </c>
      <c r="T53" s="5"/>
      <c r="U53" s="5"/>
    </row>
    <row r="54" spans="1:21">
      <c r="A54">
        <v>49</v>
      </c>
      <c r="B54">
        <v>1</v>
      </c>
      <c r="C54">
        <v>0</v>
      </c>
      <c r="D54">
        <v>0</v>
      </c>
      <c r="E54">
        <v>0</v>
      </c>
      <c r="F54" s="5">
        <v>2018</v>
      </c>
      <c r="G54" s="5">
        <v>1</v>
      </c>
      <c r="H54" s="6">
        <f t="shared" si="4"/>
        <v>1011.2981818181819</v>
      </c>
      <c r="I54" s="6">
        <v>1011.2981818181819</v>
      </c>
      <c r="J54" s="6">
        <f t="shared" si="0"/>
        <v>0</v>
      </c>
      <c r="K54" s="6">
        <f t="shared" si="6"/>
        <v>53941.552727272734</v>
      </c>
      <c r="L54" s="6">
        <f t="shared" si="7"/>
        <v>106577.04363636364</v>
      </c>
      <c r="M54" s="6">
        <f t="shared" si="8"/>
        <v>49073.099393939403</v>
      </c>
      <c r="N54" s="6">
        <f t="shared" si="9"/>
        <v>101174.34545454546</v>
      </c>
      <c r="O54" s="6">
        <f t="shared" si="1"/>
        <v>160518.59636363637</v>
      </c>
      <c r="P54" s="6">
        <f t="shared" si="10"/>
        <v>204207.13559425771</v>
      </c>
      <c r="Q54" s="6">
        <f t="shared" si="11"/>
        <v>843086.65106777975</v>
      </c>
      <c r="T54" s="5"/>
      <c r="U54" s="5"/>
    </row>
    <row r="55" spans="1:21">
      <c r="A55">
        <v>50</v>
      </c>
      <c r="B55">
        <v>0</v>
      </c>
      <c r="C55">
        <v>1</v>
      </c>
      <c r="D55">
        <v>0</v>
      </c>
      <c r="E55">
        <v>0</v>
      </c>
      <c r="F55" s="5"/>
      <c r="G55" s="5">
        <v>2</v>
      </c>
      <c r="H55" s="6">
        <f t="shared" si="4"/>
        <v>1030.2072727272728</v>
      </c>
      <c r="I55" s="6">
        <v>1030.2072727272728</v>
      </c>
      <c r="J55" s="6">
        <f t="shared" si="0"/>
        <v>0</v>
      </c>
      <c r="K55" s="6">
        <f t="shared" si="6"/>
        <v>46753.825454545462</v>
      </c>
      <c r="L55" s="6">
        <f t="shared" si="7"/>
        <v>98985.498181818184</v>
      </c>
      <c r="M55" s="6">
        <f t="shared" si="8"/>
        <v>38170.372121212138</v>
      </c>
      <c r="N55" s="6">
        <f t="shared" si="9"/>
        <v>88514.436363636371</v>
      </c>
      <c r="O55" s="6">
        <f t="shared" si="1"/>
        <v>145739.32363636364</v>
      </c>
      <c r="P55" s="6">
        <f t="shared" si="10"/>
        <v>208025.3678037675</v>
      </c>
      <c r="Q55" s="6">
        <f t="shared" si="11"/>
        <v>780800.6069003758</v>
      </c>
      <c r="T55" s="5"/>
      <c r="U55" s="5"/>
    </row>
    <row r="56" spans="1:21">
      <c r="A56">
        <v>51</v>
      </c>
      <c r="B56">
        <v>0</v>
      </c>
      <c r="C56">
        <v>0</v>
      </c>
      <c r="D56">
        <v>1</v>
      </c>
      <c r="E56">
        <v>0</v>
      </c>
      <c r="F56" s="5"/>
      <c r="G56" s="5">
        <v>3</v>
      </c>
      <c r="H56" s="6">
        <f t="shared" si="4"/>
        <v>1037.2072727272728</v>
      </c>
      <c r="I56" s="6">
        <v>1037.2072727272728</v>
      </c>
      <c r="J56" s="6">
        <f t="shared" si="0"/>
        <v>0</v>
      </c>
      <c r="K56" s="6">
        <f t="shared" si="6"/>
        <v>58979.916363636374</v>
      </c>
      <c r="L56" s="6">
        <f t="shared" si="7"/>
        <v>104702.5890909091</v>
      </c>
      <c r="M56" s="6">
        <f t="shared" si="8"/>
        <v>53839.008484848498</v>
      </c>
      <c r="N56" s="6">
        <f t="shared" si="9"/>
        <v>101923.34545454547</v>
      </c>
      <c r="O56" s="6">
        <f t="shared" si="1"/>
        <v>163682.50545454546</v>
      </c>
      <c r="P56" s="6">
        <f t="shared" si="10"/>
        <v>209438.84799671103</v>
      </c>
      <c r="Q56" s="6">
        <f t="shared" si="11"/>
        <v>735044.26435821026</v>
      </c>
      <c r="T56" s="5"/>
      <c r="U56" s="5"/>
    </row>
    <row r="57" spans="1:21">
      <c r="A57">
        <v>52</v>
      </c>
      <c r="B57">
        <v>0</v>
      </c>
      <c r="C57">
        <v>0</v>
      </c>
      <c r="D57">
        <v>0</v>
      </c>
      <c r="E57">
        <v>1</v>
      </c>
      <c r="F57" s="5"/>
      <c r="G57" s="5">
        <v>4</v>
      </c>
      <c r="H57" s="6">
        <f t="shared" si="4"/>
        <v>1052.4181818181819</v>
      </c>
      <c r="I57" s="6">
        <v>1052.4181818181819</v>
      </c>
      <c r="J57" s="6">
        <f t="shared" si="0"/>
        <v>0</v>
      </c>
      <c r="K57" s="6">
        <f t="shared" si="6"/>
        <v>54787.85454545456</v>
      </c>
      <c r="L57" s="6">
        <f t="shared" si="7"/>
        <v>113544.32727272729</v>
      </c>
      <c r="M57" s="6">
        <f t="shared" si="8"/>
        <v>46584.218181818193</v>
      </c>
      <c r="N57" s="6">
        <f t="shared" si="9"/>
        <v>108284.25454545456</v>
      </c>
      <c r="O57" s="6">
        <f t="shared" si="1"/>
        <v>168332.18181818185</v>
      </c>
      <c r="P57" s="6">
        <f t="shared" si="10"/>
        <v>212510.32209909169</v>
      </c>
      <c r="Q57" s="6">
        <f t="shared" si="11"/>
        <v>690866.12407730042</v>
      </c>
      <c r="T57" s="5"/>
      <c r="U57" s="5"/>
    </row>
    <row r="58" spans="1:21">
      <c r="A58">
        <v>53</v>
      </c>
      <c r="B58">
        <v>1</v>
      </c>
      <c r="C58">
        <v>0</v>
      </c>
      <c r="D58">
        <v>0</v>
      </c>
      <c r="E58">
        <v>0</v>
      </c>
      <c r="F58" s="5">
        <v>2019</v>
      </c>
      <c r="G58" s="5">
        <v>1</v>
      </c>
      <c r="H58" s="6">
        <f t="shared" si="4"/>
        <v>1027.8472727272729</v>
      </c>
      <c r="I58" s="6">
        <v>1027.8472727272729</v>
      </c>
      <c r="J58" s="6">
        <f t="shared" si="0"/>
        <v>0</v>
      </c>
      <c r="K58" s="6">
        <f t="shared" si="6"/>
        <v>51768.320000000007</v>
      </c>
      <c r="L58" s="6">
        <f t="shared" si="7"/>
        <v>109238.64727272728</v>
      </c>
      <c r="M58" s="6">
        <f t="shared" si="8"/>
        <v>45906.55515151516</v>
      </c>
      <c r="N58" s="6">
        <f t="shared" si="9"/>
        <v>103225.47272727273</v>
      </c>
      <c r="O58" s="6">
        <f t="shared" si="1"/>
        <v>161006.96727272728</v>
      </c>
      <c r="P58" s="6">
        <f t="shared" si="10"/>
        <v>207548.8230530037</v>
      </c>
      <c r="Q58" s="6">
        <f t="shared" si="11"/>
        <v>644324.26829702407</v>
      </c>
      <c r="T58" s="5"/>
      <c r="U58" s="5"/>
    </row>
    <row r="59" spans="1:21">
      <c r="A59">
        <v>54</v>
      </c>
      <c r="B59">
        <v>0</v>
      </c>
      <c r="C59">
        <v>1</v>
      </c>
      <c r="D59">
        <v>0</v>
      </c>
      <c r="E59">
        <v>0</v>
      </c>
      <c r="F59" s="5"/>
      <c r="G59" s="5">
        <v>2</v>
      </c>
      <c r="H59" s="6">
        <f t="shared" si="4"/>
        <v>1046.7563636363636</v>
      </c>
      <c r="I59" s="6">
        <v>1046.7563636363636</v>
      </c>
      <c r="J59" s="6">
        <f t="shared" si="0"/>
        <v>0</v>
      </c>
      <c r="K59" s="6">
        <f t="shared" si="6"/>
        <v>44580.592727272735</v>
      </c>
      <c r="L59" s="6">
        <f t="shared" si="7"/>
        <v>101647.10181818182</v>
      </c>
      <c r="M59" s="6">
        <f t="shared" si="8"/>
        <v>35003.827878787895</v>
      </c>
      <c r="N59" s="6">
        <f t="shared" si="9"/>
        <v>90565.563636363659</v>
      </c>
      <c r="O59" s="6">
        <f t="shared" si="1"/>
        <v>146227.69454545455</v>
      </c>
      <c r="P59" s="6">
        <f t="shared" si="10"/>
        <v>211367.05526251346</v>
      </c>
      <c r="Q59" s="6">
        <f t="shared" si="11"/>
        <v>579184.90757996519</v>
      </c>
      <c r="T59" s="5"/>
      <c r="U59" s="5"/>
    </row>
    <row r="60" spans="1:21">
      <c r="A60">
        <v>55</v>
      </c>
      <c r="B60">
        <v>0</v>
      </c>
      <c r="C60">
        <v>0</v>
      </c>
      <c r="D60">
        <v>1</v>
      </c>
      <c r="E60">
        <v>0</v>
      </c>
      <c r="F60" s="5"/>
      <c r="G60" s="5">
        <v>3</v>
      </c>
      <c r="H60" s="6">
        <f t="shared" si="4"/>
        <v>1053.7563636363636</v>
      </c>
      <c r="I60" s="6">
        <v>1053.7563636363636</v>
      </c>
      <c r="J60" s="6">
        <f t="shared" si="0"/>
        <v>0</v>
      </c>
      <c r="K60" s="6">
        <f t="shared" si="6"/>
        <v>56806.683636363647</v>
      </c>
      <c r="L60" s="6">
        <f t="shared" si="7"/>
        <v>107364.19272727273</v>
      </c>
      <c r="M60" s="6">
        <f t="shared" si="8"/>
        <v>50672.464242424248</v>
      </c>
      <c r="N60" s="6">
        <f t="shared" si="9"/>
        <v>103974.47272727275</v>
      </c>
      <c r="O60" s="6">
        <f t="shared" si="1"/>
        <v>164170.87636363637</v>
      </c>
      <c r="P60" s="6">
        <f t="shared" si="10"/>
        <v>212780.53545545699</v>
      </c>
      <c r="Q60" s="6">
        <f t="shared" si="11"/>
        <v>530575.24848814448</v>
      </c>
      <c r="T60" s="5"/>
      <c r="U60" s="5"/>
    </row>
    <row r="61" spans="1:21">
      <c r="A61">
        <v>56</v>
      </c>
      <c r="B61">
        <v>0</v>
      </c>
      <c r="C61">
        <v>0</v>
      </c>
      <c r="D61">
        <v>0</v>
      </c>
      <c r="E61">
        <v>1</v>
      </c>
      <c r="F61" s="5"/>
      <c r="G61" s="5">
        <v>4</v>
      </c>
      <c r="H61" s="6">
        <f t="shared" si="4"/>
        <v>1068.9672727272728</v>
      </c>
      <c r="I61" s="6">
        <v>1068.9672727272728</v>
      </c>
      <c r="J61" s="6">
        <f t="shared" si="0"/>
        <v>0</v>
      </c>
      <c r="K61" s="6">
        <f t="shared" si="6"/>
        <v>52614.621818181833</v>
      </c>
      <c r="L61" s="6">
        <f t="shared" si="7"/>
        <v>116205.93090909092</v>
      </c>
      <c r="M61" s="6">
        <f t="shared" si="8"/>
        <v>43417.673939393957</v>
      </c>
      <c r="N61" s="6">
        <f t="shared" si="9"/>
        <v>110335.38181818184</v>
      </c>
      <c r="O61" s="6">
        <f t="shared" si="1"/>
        <v>168820.55272727276</v>
      </c>
      <c r="P61" s="6">
        <f t="shared" si="10"/>
        <v>215852.00955783765</v>
      </c>
      <c r="Q61" s="6">
        <f t="shared" si="11"/>
        <v>483543.7916575796</v>
      </c>
      <c r="T61" s="5"/>
      <c r="U61" s="5"/>
    </row>
    <row r="62" spans="1:21">
      <c r="A62">
        <v>57</v>
      </c>
      <c r="B62">
        <v>1</v>
      </c>
      <c r="C62">
        <v>0</v>
      </c>
      <c r="D62">
        <v>0</v>
      </c>
      <c r="E62">
        <v>0</v>
      </c>
      <c r="F62" s="5">
        <v>2020</v>
      </c>
      <c r="G62" s="5">
        <v>1</v>
      </c>
      <c r="H62" s="6">
        <f t="shared" si="4"/>
        <v>1044.396363636364</v>
      </c>
      <c r="I62" s="6">
        <v>1044.396363636364</v>
      </c>
      <c r="J62" s="6">
        <f t="shared" si="0"/>
        <v>0</v>
      </c>
      <c r="K62" s="6">
        <f t="shared" si="6"/>
        <v>49595.08727272728</v>
      </c>
      <c r="L62" s="6">
        <f t="shared" si="7"/>
        <v>111900.25090909092</v>
      </c>
      <c r="M62" s="6">
        <f t="shared" si="8"/>
        <v>42740.010909090917</v>
      </c>
      <c r="N62" s="6">
        <f t="shared" si="9"/>
        <v>105276.6</v>
      </c>
      <c r="O62" s="6">
        <f t="shared" si="1"/>
        <v>161495.3381818182</v>
      </c>
      <c r="P62" s="6">
        <f t="shared" si="10"/>
        <v>210890.51051174972</v>
      </c>
      <c r="Q62" s="6">
        <f t="shared" si="11"/>
        <v>434148.61932764802</v>
      </c>
      <c r="T62" s="5"/>
      <c r="U62" s="5"/>
    </row>
    <row r="63" spans="1:21">
      <c r="A63">
        <v>58</v>
      </c>
      <c r="B63">
        <v>0</v>
      </c>
      <c r="C63">
        <v>1</v>
      </c>
      <c r="D63">
        <v>0</v>
      </c>
      <c r="E63">
        <v>0</v>
      </c>
      <c r="F63" s="5"/>
      <c r="G63" s="5">
        <v>2</v>
      </c>
      <c r="H63" s="6">
        <f t="shared" si="4"/>
        <v>1063.3054545454545</v>
      </c>
      <c r="I63" s="6">
        <v>1063.3054545454545</v>
      </c>
      <c r="J63" s="6">
        <f t="shared" si="0"/>
        <v>0</v>
      </c>
      <c r="K63" s="6">
        <f t="shared" si="6"/>
        <v>42407.360000000008</v>
      </c>
      <c r="L63" s="6">
        <f t="shared" si="7"/>
        <v>104308.70545454546</v>
      </c>
      <c r="M63" s="6">
        <f t="shared" si="8"/>
        <v>31837.283636363652</v>
      </c>
      <c r="N63" s="6">
        <f t="shared" si="9"/>
        <v>92616.690909090918</v>
      </c>
      <c r="O63" s="6">
        <f t="shared" si="1"/>
        <v>146716.06545454546</v>
      </c>
      <c r="P63" s="6">
        <f t="shared" si="10"/>
        <v>214708.74272125942</v>
      </c>
      <c r="Q63" s="6">
        <f t="shared" si="11"/>
        <v>366155.94206093409</v>
      </c>
      <c r="T63" s="5"/>
      <c r="U63" s="5"/>
    </row>
    <row r="64" spans="1:21">
      <c r="A64">
        <v>59</v>
      </c>
      <c r="B64">
        <v>0</v>
      </c>
      <c r="C64">
        <v>0</v>
      </c>
      <c r="D64">
        <v>1</v>
      </c>
      <c r="E64">
        <v>0</v>
      </c>
      <c r="F64" s="5"/>
      <c r="G64" s="5">
        <v>3</v>
      </c>
      <c r="H64" s="6">
        <f t="shared" si="4"/>
        <v>1070.3054545454545</v>
      </c>
      <c r="I64" s="6">
        <v>1070.3054545454545</v>
      </c>
      <c r="J64" s="6">
        <f t="shared" si="0"/>
        <v>0</v>
      </c>
      <c r="K64" s="6">
        <f t="shared" si="6"/>
        <v>54633.45090909092</v>
      </c>
      <c r="L64" s="6">
        <f t="shared" si="7"/>
        <v>110025.79636363637</v>
      </c>
      <c r="M64" s="6">
        <f t="shared" si="8"/>
        <v>47505.920000000013</v>
      </c>
      <c r="N64" s="6">
        <f t="shared" si="9"/>
        <v>106025.60000000002</v>
      </c>
      <c r="O64" s="6">
        <f t="shared" si="1"/>
        <v>164659.24727272728</v>
      </c>
      <c r="P64" s="6">
        <f t="shared" si="10"/>
        <v>216122.22291420295</v>
      </c>
      <c r="Q64" s="6">
        <f t="shared" si="11"/>
        <v>314692.96641945839</v>
      </c>
      <c r="T64" s="5"/>
      <c r="U64" s="5"/>
    </row>
    <row r="65" spans="1:29">
      <c r="A65">
        <v>60</v>
      </c>
      <c r="B65">
        <v>0</v>
      </c>
      <c r="C65">
        <v>0</v>
      </c>
      <c r="D65">
        <v>0</v>
      </c>
      <c r="E65">
        <v>1</v>
      </c>
      <c r="F65" s="5"/>
      <c r="G65" s="5">
        <v>4</v>
      </c>
      <c r="H65" s="6">
        <f t="shared" si="4"/>
        <v>1085.5163636363636</v>
      </c>
      <c r="I65" s="6">
        <v>1085.5163636363636</v>
      </c>
      <c r="J65" s="6">
        <f t="shared" si="0"/>
        <v>0</v>
      </c>
      <c r="K65" s="6">
        <f t="shared" si="6"/>
        <v>50441.389090909106</v>
      </c>
      <c r="L65" s="6">
        <f t="shared" si="7"/>
        <v>118867.53454545456</v>
      </c>
      <c r="M65" s="6">
        <f t="shared" si="8"/>
        <v>40251.129696969714</v>
      </c>
      <c r="N65" s="6">
        <f t="shared" si="9"/>
        <v>112386.50909090911</v>
      </c>
      <c r="O65" s="6">
        <f t="shared" si="1"/>
        <v>169308.92363636367</v>
      </c>
      <c r="P65" s="6">
        <f t="shared" si="10"/>
        <v>219193.69701658364</v>
      </c>
      <c r="Q65" s="6">
        <f t="shared" si="11"/>
        <v>264808.19303923845</v>
      </c>
      <c r="T65" s="5"/>
      <c r="U65" s="5"/>
    </row>
    <row r="66" spans="1:29">
      <c r="A66">
        <v>61</v>
      </c>
      <c r="B66">
        <v>1</v>
      </c>
      <c r="C66">
        <v>0</v>
      </c>
      <c r="D66">
        <v>0</v>
      </c>
      <c r="E66">
        <v>0</v>
      </c>
      <c r="F66" s="5">
        <v>2021</v>
      </c>
      <c r="G66" s="5">
        <v>1</v>
      </c>
      <c r="H66" s="6">
        <f t="shared" si="4"/>
        <v>1060.9454545454548</v>
      </c>
      <c r="I66" s="6">
        <v>1060.9454545454548</v>
      </c>
      <c r="J66" s="6">
        <f t="shared" si="0"/>
        <v>0</v>
      </c>
      <c r="K66" s="6">
        <f t="shared" si="6"/>
        <v>47421.854545454553</v>
      </c>
      <c r="L66" s="6">
        <f t="shared" si="7"/>
        <v>114561.85454545455</v>
      </c>
      <c r="M66" s="6">
        <f t="shared" si="8"/>
        <v>39573.466666666674</v>
      </c>
      <c r="N66" s="6">
        <f t="shared" si="9"/>
        <v>107327.72727272728</v>
      </c>
      <c r="O66" s="6">
        <f t="shared" si="1"/>
        <v>161983.70909090911</v>
      </c>
      <c r="P66" s="6">
        <f t="shared" si="10"/>
        <v>214232.19797049568</v>
      </c>
      <c r="Q66" s="6">
        <f t="shared" si="11"/>
        <v>212559.70415965188</v>
      </c>
      <c r="T66" s="5"/>
      <c r="U66" s="5"/>
    </row>
    <row r="67" spans="1:29">
      <c r="A67">
        <v>62</v>
      </c>
      <c r="B67">
        <v>0</v>
      </c>
      <c r="C67">
        <v>1</v>
      </c>
      <c r="D67">
        <v>0</v>
      </c>
      <c r="E67">
        <v>0</v>
      </c>
      <c r="F67" s="5"/>
      <c r="G67" s="5">
        <v>2</v>
      </c>
      <c r="H67" s="6">
        <f t="shared" si="4"/>
        <v>1079.8545454545454</v>
      </c>
      <c r="I67" s="6">
        <v>1079.8545454545454</v>
      </c>
      <c r="J67" s="6">
        <f t="shared" si="0"/>
        <v>0</v>
      </c>
      <c r="K67" s="6">
        <f t="shared" si="6"/>
        <v>40234.127272727281</v>
      </c>
      <c r="L67" s="6">
        <f t="shared" si="7"/>
        <v>106970.3090909091</v>
      </c>
      <c r="M67" s="6">
        <f t="shared" si="8"/>
        <v>28670.73939393941</v>
      </c>
      <c r="N67" s="6">
        <f t="shared" si="9"/>
        <v>94667.818181818206</v>
      </c>
      <c r="O67" s="6">
        <f t="shared" si="1"/>
        <v>147204.43636363637</v>
      </c>
      <c r="P67" s="6">
        <f t="shared" si="10"/>
        <v>218050.43018000538</v>
      </c>
      <c r="Q67" s="6">
        <f t="shared" si="11"/>
        <v>141713.7103432829</v>
      </c>
      <c r="T67" s="5"/>
      <c r="U67" s="5"/>
    </row>
    <row r="72" spans="1:29">
      <c r="A72" t="s">
        <v>14</v>
      </c>
      <c r="N72" t="s">
        <v>14</v>
      </c>
    </row>
    <row r="73" spans="1:29" ht="15.75" thickBot="1">
      <c r="W73" s="1"/>
      <c r="X73" s="1"/>
      <c r="Y73" s="1"/>
      <c r="Z73" s="1"/>
      <c r="AA73" s="1"/>
      <c r="AB73" s="1"/>
      <c r="AC73" s="1"/>
    </row>
    <row r="74" spans="1:29">
      <c r="A74" s="7" t="s">
        <v>15</v>
      </c>
      <c r="B74" s="7"/>
      <c r="N74" s="7" t="s">
        <v>15</v>
      </c>
      <c r="O74" s="7"/>
      <c r="W74" s="1"/>
      <c r="X74" s="1"/>
      <c r="Y74" s="1"/>
      <c r="Z74" s="1"/>
      <c r="AA74" s="1"/>
      <c r="AB74" s="1"/>
      <c r="AC74" s="1"/>
    </row>
    <row r="75" spans="1:29">
      <c r="A75" s="8" t="s">
        <v>16</v>
      </c>
      <c r="B75" s="8">
        <v>0.72694626256484762</v>
      </c>
      <c r="N75" s="8" t="s">
        <v>16</v>
      </c>
      <c r="O75" s="8">
        <v>0.68119774635927799</v>
      </c>
      <c r="W75" s="1"/>
      <c r="X75" s="1"/>
      <c r="Y75" s="1"/>
      <c r="Z75" s="1"/>
      <c r="AA75" s="1"/>
      <c r="AB75" s="1"/>
      <c r="AC75" s="1"/>
    </row>
    <row r="76" spans="1:29">
      <c r="A76" s="8" t="s">
        <v>17</v>
      </c>
      <c r="B76" s="8">
        <v>0.52845086865700042</v>
      </c>
      <c r="N76" s="8" t="s">
        <v>17</v>
      </c>
      <c r="O76" s="8">
        <v>0.4640303696449592</v>
      </c>
      <c r="W76" s="1"/>
      <c r="X76" s="1"/>
      <c r="Y76" s="1"/>
      <c r="Z76" s="1"/>
      <c r="AA76" s="1"/>
      <c r="AB76" s="1"/>
      <c r="AC76" s="1"/>
    </row>
    <row r="77" spans="1:29">
      <c r="A77" s="8" t="s">
        <v>18</v>
      </c>
      <c r="B77" s="8">
        <v>0.47881411798931622</v>
      </c>
      <c r="N77" s="8" t="s">
        <v>18</v>
      </c>
      <c r="O77" s="8">
        <v>0.40761251381811275</v>
      </c>
      <c r="W77" s="1"/>
      <c r="X77" s="1"/>
      <c r="Y77" s="1"/>
      <c r="Z77" s="1"/>
      <c r="AA77" s="1"/>
      <c r="AB77" s="1"/>
      <c r="AC77" s="1"/>
    </row>
    <row r="78" spans="1:29">
      <c r="A78" s="8" t="s">
        <v>19</v>
      </c>
      <c r="B78" s="8">
        <v>8155.8231685437504</v>
      </c>
      <c r="N78" s="8" t="s">
        <v>19</v>
      </c>
      <c r="O78" s="8">
        <v>10830.983290709868</v>
      </c>
      <c r="W78" s="1"/>
      <c r="X78" s="1"/>
      <c r="Y78" s="1"/>
      <c r="Z78" s="1"/>
      <c r="AA78" s="1"/>
      <c r="AB78" s="1"/>
      <c r="AC78" s="1"/>
    </row>
    <row r="79" spans="1:29" ht="15.75" thickBot="1">
      <c r="A79" s="9" t="s">
        <v>20</v>
      </c>
      <c r="B79" s="9">
        <v>43</v>
      </c>
      <c r="N79" s="9" t="s">
        <v>20</v>
      </c>
      <c r="O79" s="9">
        <v>43</v>
      </c>
      <c r="W79" s="1"/>
      <c r="X79" s="1"/>
      <c r="Y79" s="1"/>
      <c r="Z79" s="1"/>
      <c r="AA79" s="1"/>
      <c r="AB79" s="1"/>
      <c r="AC79" s="1"/>
    </row>
    <row r="80" spans="1:29">
      <c r="W80" s="1"/>
      <c r="X80" s="1"/>
      <c r="Y80" s="1"/>
      <c r="Z80" s="1"/>
      <c r="AA80" s="1"/>
      <c r="AB80" s="1"/>
      <c r="AC80" s="1"/>
    </row>
    <row r="81" spans="1:29" ht="15.75" thickBot="1">
      <c r="A81" t="s">
        <v>21</v>
      </c>
      <c r="N81" t="s">
        <v>21</v>
      </c>
      <c r="W81" s="1"/>
      <c r="X81" s="1"/>
      <c r="Y81" s="1"/>
      <c r="Z81" s="1"/>
      <c r="AA81" s="1"/>
      <c r="AB81" s="1"/>
      <c r="AC81" s="1"/>
    </row>
    <row r="82" spans="1:29">
      <c r="A82" s="10"/>
      <c r="B82" s="10" t="s">
        <v>22</v>
      </c>
      <c r="C82" s="10" t="s">
        <v>23</v>
      </c>
      <c r="D82" s="10" t="s">
        <v>24</v>
      </c>
      <c r="E82" s="10" t="s">
        <v>25</v>
      </c>
      <c r="F82" s="10" t="s">
        <v>26</v>
      </c>
      <c r="J82" s="11"/>
      <c r="K82" s="1"/>
      <c r="L82" s="1"/>
      <c r="M82" s="1"/>
      <c r="N82" s="10"/>
      <c r="O82" s="10" t="s">
        <v>22</v>
      </c>
      <c r="P82" s="10" t="s">
        <v>23</v>
      </c>
      <c r="Q82" s="10" t="s">
        <v>24</v>
      </c>
      <c r="R82" s="10" t="s">
        <v>25</v>
      </c>
      <c r="S82" s="10" t="s">
        <v>26</v>
      </c>
      <c r="W82" s="1"/>
      <c r="X82" s="1"/>
      <c r="Y82" s="1"/>
      <c r="Z82" s="1"/>
      <c r="AA82" s="1"/>
      <c r="AB82" s="1"/>
      <c r="AC82" s="1"/>
    </row>
    <row r="83" spans="1:29">
      <c r="A83" s="8" t="s">
        <v>27</v>
      </c>
      <c r="B83" s="8">
        <v>4</v>
      </c>
      <c r="C83" s="8">
        <v>2832675756.0136995</v>
      </c>
      <c r="D83" s="8">
        <v>708168939.00342488</v>
      </c>
      <c r="E83" s="8">
        <v>10.64636305859252</v>
      </c>
      <c r="F83" s="8">
        <v>6.9183637470348414E-6</v>
      </c>
      <c r="J83" s="8"/>
      <c r="K83" s="1"/>
      <c r="L83" s="1"/>
      <c r="M83" s="1"/>
      <c r="N83" s="8" t="s">
        <v>27</v>
      </c>
      <c r="O83" s="8">
        <v>4</v>
      </c>
      <c r="P83" s="8">
        <v>3859451531.9697227</v>
      </c>
      <c r="Q83" s="8">
        <v>964862882.99243069</v>
      </c>
      <c r="R83" s="8">
        <v>8.2248848851882563</v>
      </c>
      <c r="S83" s="8">
        <v>7.0084751180717389E-5</v>
      </c>
      <c r="W83" s="1"/>
      <c r="X83" s="1"/>
      <c r="Y83" s="1"/>
      <c r="Z83" s="1"/>
      <c r="AA83" s="1"/>
      <c r="AB83" s="1"/>
      <c r="AC83" s="1"/>
    </row>
    <row r="84" spans="1:29">
      <c r="A84" s="8" t="s">
        <v>28</v>
      </c>
      <c r="B84" s="8">
        <v>38</v>
      </c>
      <c r="C84" s="8">
        <v>2527663159.1490908</v>
      </c>
      <c r="D84" s="8">
        <v>66517451.556555018</v>
      </c>
      <c r="E84" s="8"/>
      <c r="F84" s="8"/>
      <c r="J84" s="8"/>
      <c r="K84" s="1"/>
      <c r="L84" s="1"/>
      <c r="M84" s="1"/>
      <c r="N84" s="8" t="s">
        <v>28</v>
      </c>
      <c r="O84" s="8">
        <v>38</v>
      </c>
      <c r="P84" s="8">
        <v>4457787563.6581821</v>
      </c>
      <c r="Q84" s="8">
        <v>117310199.04363637</v>
      </c>
      <c r="R84" s="8"/>
      <c r="S84" s="8"/>
      <c r="W84" s="11"/>
      <c r="X84" s="11"/>
      <c r="Y84" s="1"/>
      <c r="Z84" s="1"/>
      <c r="AA84" s="1"/>
      <c r="AB84" s="1"/>
      <c r="AC84" s="1"/>
    </row>
    <row r="85" spans="1:29" ht="15.75" thickBot="1">
      <c r="A85" s="9" t="s">
        <v>29</v>
      </c>
      <c r="B85" s="9">
        <v>42</v>
      </c>
      <c r="C85" s="9">
        <v>5360338915.1627903</v>
      </c>
      <c r="D85" s="9"/>
      <c r="E85" s="9"/>
      <c r="F85" s="9"/>
      <c r="J85" s="8"/>
      <c r="K85" s="1"/>
      <c r="L85" s="1"/>
      <c r="M85" s="1"/>
      <c r="N85" s="9" t="s">
        <v>29</v>
      </c>
      <c r="O85" s="9">
        <v>42</v>
      </c>
      <c r="P85" s="9">
        <v>8317239095.6279049</v>
      </c>
      <c r="Q85" s="9"/>
      <c r="R85" s="9"/>
      <c r="S85" s="9"/>
      <c r="W85" s="8"/>
      <c r="X85" s="8"/>
      <c r="Y85" s="1"/>
      <c r="Z85" s="1"/>
      <c r="AA85" s="1"/>
      <c r="AB85" s="1"/>
      <c r="AC85" s="1"/>
    </row>
    <row r="86" spans="1:29" ht="15.75" thickBot="1">
      <c r="J86" s="1"/>
      <c r="K86" s="1"/>
      <c r="L86" s="1"/>
      <c r="M86" s="1"/>
      <c r="W86" s="8"/>
      <c r="X86" s="8"/>
      <c r="Y86" s="1"/>
      <c r="Z86" s="1"/>
      <c r="AA86" s="1"/>
      <c r="AB86" s="1"/>
      <c r="AC86" s="1"/>
    </row>
    <row r="87" spans="1:29">
      <c r="A87" s="10"/>
      <c r="B87" s="10" t="s">
        <v>30</v>
      </c>
      <c r="C87" s="10" t="s">
        <v>19</v>
      </c>
      <c r="D87" s="10" t="s">
        <v>31</v>
      </c>
      <c r="E87" s="10" t="s">
        <v>32</v>
      </c>
      <c r="F87" s="10" t="s">
        <v>33</v>
      </c>
      <c r="G87" s="10" t="s">
        <v>34</v>
      </c>
      <c r="H87" s="10" t="s">
        <v>35</v>
      </c>
      <c r="I87" s="10" t="s">
        <v>36</v>
      </c>
      <c r="J87" s="11"/>
      <c r="K87" s="11"/>
      <c r="L87" s="11"/>
      <c r="M87" s="11"/>
      <c r="N87" s="10"/>
      <c r="O87" s="10" t="s">
        <v>30</v>
      </c>
      <c r="P87" s="10" t="s">
        <v>19</v>
      </c>
      <c r="Q87" s="10" t="s">
        <v>31</v>
      </c>
      <c r="R87" s="10" t="s">
        <v>32</v>
      </c>
      <c r="S87" s="10" t="s">
        <v>33</v>
      </c>
      <c r="T87" s="10" t="s">
        <v>34</v>
      </c>
      <c r="U87" s="10" t="s">
        <v>35</v>
      </c>
      <c r="V87" s="10" t="s">
        <v>36</v>
      </c>
      <c r="W87" s="8"/>
      <c r="X87" s="8"/>
      <c r="Y87" s="1"/>
      <c r="Z87" s="1"/>
      <c r="AA87" s="1"/>
      <c r="AB87" s="1"/>
      <c r="AC87" s="1"/>
    </row>
    <row r="88" spans="1:29">
      <c r="A88" s="8" t="s">
        <v>37</v>
      </c>
      <c r="B88" s="8">
        <v>83039.88</v>
      </c>
      <c r="C88" s="8">
        <v>3395.5399575231327</v>
      </c>
      <c r="D88" s="8">
        <v>24.45557438251241</v>
      </c>
      <c r="E88" s="8">
        <v>7.43205717135971E-25</v>
      </c>
      <c r="F88" s="8">
        <v>76165.96872666027</v>
      </c>
      <c r="G88" s="8">
        <v>89913.791273339739</v>
      </c>
      <c r="H88" s="8">
        <v>76165.96872666027</v>
      </c>
      <c r="I88" s="8">
        <v>89913.791273339739</v>
      </c>
      <c r="J88" s="8"/>
      <c r="K88" s="8"/>
      <c r="L88" s="8"/>
      <c r="M88" s="8"/>
      <c r="N88" s="8" t="s">
        <v>37</v>
      </c>
      <c r="O88" s="8">
        <v>78943.48000000001</v>
      </c>
      <c r="P88" s="8">
        <v>4509.2979314113063</v>
      </c>
      <c r="Q88" s="8">
        <v>17.506822836009089</v>
      </c>
      <c r="R88" s="8">
        <v>8.7658775859215095E-20</v>
      </c>
      <c r="S88" s="8">
        <v>69814.88358431065</v>
      </c>
      <c r="T88" s="8">
        <v>88072.076415689371</v>
      </c>
      <c r="U88" s="8">
        <v>69814.88358431065</v>
      </c>
      <c r="V88" s="8">
        <v>88072.076415689371</v>
      </c>
      <c r="W88" s="1"/>
      <c r="X88" s="1"/>
      <c r="Y88" s="1"/>
      <c r="Z88" s="1"/>
      <c r="AA88" s="1"/>
      <c r="AB88" s="1"/>
      <c r="AC88" s="1"/>
    </row>
    <row r="89" spans="1:29">
      <c r="A89" s="8" t="s">
        <v>3</v>
      </c>
      <c r="B89" s="8">
        <v>-543.30818181818165</v>
      </c>
      <c r="C89" s="8">
        <v>100.39124339798359</v>
      </c>
      <c r="D89" s="8">
        <v>-5.4119080850939465</v>
      </c>
      <c r="E89" s="8">
        <v>3.6446366161290341E-6</v>
      </c>
      <c r="F89" s="8">
        <v>-746.53962906092579</v>
      </c>
      <c r="G89" s="8">
        <v>-340.07673457543757</v>
      </c>
      <c r="H89" s="8">
        <v>-746.53962906092579</v>
      </c>
      <c r="I89" s="8">
        <v>-340.07673457543757</v>
      </c>
      <c r="J89" s="8"/>
      <c r="K89" s="8"/>
      <c r="L89" s="8"/>
      <c r="M89" s="8"/>
      <c r="N89" s="8" t="s">
        <v>3</v>
      </c>
      <c r="O89" s="8">
        <v>665.40090909090918</v>
      </c>
      <c r="P89" s="8">
        <v>133.32018820257173</v>
      </c>
      <c r="Q89" s="8">
        <v>4.9909988731779613</v>
      </c>
      <c r="R89" s="8">
        <v>1.3654932661545403E-5</v>
      </c>
      <c r="S89" s="8">
        <v>395.50829816197745</v>
      </c>
      <c r="T89" s="8">
        <v>935.29352001984091</v>
      </c>
      <c r="U89" s="8">
        <v>395.50829816197745</v>
      </c>
      <c r="V89" s="8">
        <v>935.29352001984091</v>
      </c>
      <c r="W89" s="11"/>
      <c r="X89" s="11"/>
      <c r="Y89" s="11"/>
      <c r="Z89" s="11"/>
      <c r="AA89" s="11"/>
      <c r="AB89" s="1"/>
      <c r="AC89" s="1"/>
    </row>
    <row r="90" spans="1:29">
      <c r="A90" s="8" t="s">
        <v>4</v>
      </c>
      <c r="B90" s="8">
        <v>-2476.2263636363714</v>
      </c>
      <c r="C90" s="8">
        <v>3564.9494537794517</v>
      </c>
      <c r="D90" s="8">
        <v>-0.69460349879888228</v>
      </c>
      <c r="E90" s="8">
        <v>0.49152918163701953</v>
      </c>
      <c r="F90" s="8">
        <v>-9693.0892325086606</v>
      </c>
      <c r="G90" s="8">
        <v>4740.636505235917</v>
      </c>
      <c r="H90" s="8">
        <v>-9693.0892325086606</v>
      </c>
      <c r="I90" s="8">
        <v>4740.636505235917</v>
      </c>
      <c r="J90" s="1"/>
      <c r="K90" s="1"/>
      <c r="L90" s="1"/>
      <c r="M90" s="1"/>
      <c r="N90" s="8" t="s">
        <v>4</v>
      </c>
      <c r="O90" s="8">
        <v>-4971.080909090917</v>
      </c>
      <c r="P90" s="8">
        <v>4734.2747835721893</v>
      </c>
      <c r="Q90" s="8">
        <v>-1.0500195143595041</v>
      </c>
      <c r="R90" s="8">
        <v>0.300341372816886</v>
      </c>
      <c r="S90" s="8">
        <v>-14555.119151310064</v>
      </c>
      <c r="T90" s="8">
        <v>4612.9573331282299</v>
      </c>
      <c r="U90" s="8">
        <v>-14555.119151310064</v>
      </c>
      <c r="V90" s="8">
        <v>4612.9573331282299</v>
      </c>
      <c r="W90" s="8"/>
      <c r="X90" s="8"/>
      <c r="Y90" s="8"/>
      <c r="Z90" s="8"/>
      <c r="AA90" s="8"/>
      <c r="AB90" s="1"/>
      <c r="AC90" s="1"/>
    </row>
    <row r="91" spans="1:29">
      <c r="A91" s="8" t="s">
        <v>5</v>
      </c>
      <c r="B91" s="8">
        <v>-9120.6454545454599</v>
      </c>
      <c r="C91" s="8">
        <v>3563.5356328022617</v>
      </c>
      <c r="D91" s="8">
        <v>-2.5594371417504944</v>
      </c>
      <c r="E91" s="8">
        <v>1.4587117845762826E-2</v>
      </c>
      <c r="F91" s="8">
        <v>-16334.646192482709</v>
      </c>
      <c r="G91" s="8">
        <v>-1906.6447166082116</v>
      </c>
      <c r="H91" s="8">
        <v>-16334.646192482709</v>
      </c>
      <c r="I91" s="8">
        <v>-1906.6447166082116</v>
      </c>
      <c r="N91" s="8" t="s">
        <v>5</v>
      </c>
      <c r="O91" s="8">
        <v>-13228.027272727282</v>
      </c>
      <c r="P91" s="8">
        <v>4732.397220625624</v>
      </c>
      <c r="Q91" s="8">
        <v>-2.7952064579605458</v>
      </c>
      <c r="R91" s="8">
        <v>8.0872974341529603E-3</v>
      </c>
      <c r="S91" s="8">
        <v>-22808.264587475023</v>
      </c>
      <c r="T91" s="8">
        <v>-3647.7899579795412</v>
      </c>
      <c r="U91" s="8">
        <v>-22808.264587475023</v>
      </c>
      <c r="V91" s="8">
        <v>-3647.7899579795412</v>
      </c>
      <c r="W91" s="8"/>
      <c r="X91" s="8"/>
      <c r="Y91" s="8"/>
      <c r="Z91" s="8"/>
      <c r="AA91" s="8"/>
      <c r="AB91" s="1"/>
      <c r="AC91" s="1"/>
    </row>
    <row r="92" spans="1:29" ht="15.75" thickBot="1">
      <c r="A92" s="9" t="s">
        <v>6</v>
      </c>
      <c r="B92" s="9">
        <v>3648.7536363636332</v>
      </c>
      <c r="C92" s="9">
        <v>3564.9494537794503</v>
      </c>
      <c r="D92" s="9">
        <v>1.0235078179005697</v>
      </c>
      <c r="E92" s="9">
        <v>0.31253964926352051</v>
      </c>
      <c r="F92" s="9">
        <v>-3568.1092325086524</v>
      </c>
      <c r="G92" s="9">
        <v>10865.616505235919</v>
      </c>
      <c r="H92" s="9">
        <v>-3568.1092325086524</v>
      </c>
      <c r="I92" s="9">
        <v>10865.616505235919</v>
      </c>
      <c r="N92" s="9" t="s">
        <v>6</v>
      </c>
      <c r="O92" s="9">
        <v>-8176.3372727272745</v>
      </c>
      <c r="P92" s="9">
        <v>4734.2747835721884</v>
      </c>
      <c r="Q92" s="9">
        <v>-1.7270516914436302</v>
      </c>
      <c r="R92" s="9">
        <v>9.22801067113449E-2</v>
      </c>
      <c r="S92" s="9">
        <v>-17760.37551494642</v>
      </c>
      <c r="T92" s="9">
        <v>1407.7009694918706</v>
      </c>
      <c r="U92" s="9">
        <v>-17760.37551494642</v>
      </c>
      <c r="V92" s="9">
        <v>1407.7009694918706</v>
      </c>
      <c r="W92" s="1"/>
      <c r="X92" s="1"/>
      <c r="Y92" s="1"/>
      <c r="Z92" s="1"/>
      <c r="AA92" s="1"/>
      <c r="AB92" s="1"/>
      <c r="AC92" s="1"/>
    </row>
    <row r="93" spans="1:29">
      <c r="W93" s="1"/>
      <c r="X93" s="1"/>
      <c r="Y93" s="1"/>
      <c r="Z93" s="1"/>
      <c r="AA93" s="1"/>
      <c r="AB93" s="1"/>
      <c r="AC93" s="1"/>
    </row>
    <row r="94" spans="1:29">
      <c r="W94" s="1"/>
      <c r="X94" s="1"/>
      <c r="Y94" s="1"/>
      <c r="Z94" s="1"/>
      <c r="AA94" s="1"/>
      <c r="AB94" s="1"/>
      <c r="AC94" s="1"/>
    </row>
    <row r="95" spans="1:29">
      <c r="W95" s="1"/>
      <c r="X95" s="1"/>
      <c r="Y95" s="1"/>
      <c r="Z95" s="1"/>
      <c r="AA95" s="1"/>
      <c r="AB95" s="1"/>
      <c r="AC95" s="1"/>
    </row>
    <row r="96" spans="1:29">
      <c r="M96" t="s">
        <v>14</v>
      </c>
      <c r="V96" s="1"/>
      <c r="W96" s="1"/>
      <c r="X96" s="1"/>
      <c r="Y96" s="1"/>
      <c r="Z96" s="1"/>
      <c r="AA96" s="1"/>
      <c r="AB96" s="1"/>
      <c r="AC96" s="1"/>
    </row>
    <row r="97" spans="1:29" ht="15.75" thickBot="1">
      <c r="V97" s="1"/>
      <c r="W97" s="1"/>
      <c r="X97" s="1"/>
      <c r="Y97" s="1"/>
      <c r="Z97" s="1"/>
      <c r="AA97" s="1"/>
      <c r="AB97" s="1"/>
      <c r="AC97" s="1"/>
    </row>
    <row r="98" spans="1:29">
      <c r="A98" s="7" t="s">
        <v>15</v>
      </c>
      <c r="B98" s="7"/>
      <c r="M98" s="7" t="s">
        <v>15</v>
      </c>
      <c r="N98" s="7"/>
      <c r="V98" s="1"/>
      <c r="W98" s="1"/>
      <c r="X98" s="1"/>
      <c r="Y98" s="1"/>
      <c r="Z98" s="1"/>
      <c r="AA98" s="1"/>
      <c r="AB98" s="1"/>
      <c r="AC98" s="1"/>
    </row>
    <row r="99" spans="1:29">
      <c r="A99" s="8" t="s">
        <v>16</v>
      </c>
      <c r="B99" s="8">
        <v>0.84664799948730507</v>
      </c>
      <c r="M99" s="8" t="s">
        <v>16</v>
      </c>
      <c r="N99" s="8">
        <v>0.57869309958340054</v>
      </c>
      <c r="V99" s="1"/>
      <c r="W99" s="1"/>
      <c r="X99" s="1"/>
      <c r="Y99" s="1"/>
      <c r="Z99" s="1"/>
      <c r="AA99" s="1"/>
      <c r="AB99" s="1"/>
      <c r="AC99" s="1"/>
    </row>
    <row r="100" spans="1:29">
      <c r="A100" s="8" t="s">
        <v>17</v>
      </c>
      <c r="B100" s="8">
        <v>0.7168128350358558</v>
      </c>
      <c r="M100" s="8" t="s">
        <v>17</v>
      </c>
      <c r="N100" s="8">
        <v>0.33488570350544355</v>
      </c>
      <c r="V100" s="1"/>
      <c r="W100" s="1"/>
      <c r="X100" s="1"/>
      <c r="Y100" s="1"/>
      <c r="Z100" s="1"/>
      <c r="AA100" s="1"/>
      <c r="AB100" s="1"/>
      <c r="AC100" s="1"/>
    </row>
    <row r="101" spans="1:29">
      <c r="A101" s="8" t="s">
        <v>18</v>
      </c>
      <c r="B101" s="8">
        <v>0.68700365977647215</v>
      </c>
      <c r="M101" s="8" t="s">
        <v>18</v>
      </c>
      <c r="N101" s="8">
        <v>0.26487367229549025</v>
      </c>
      <c r="V101" s="1"/>
      <c r="W101" s="1"/>
      <c r="X101" s="1"/>
      <c r="Y101" s="1"/>
      <c r="Z101" s="1"/>
      <c r="AA101" s="1"/>
      <c r="AB101" s="1"/>
      <c r="AC101" s="1"/>
    </row>
    <row r="102" spans="1:29">
      <c r="A102" s="8" t="s">
        <v>19</v>
      </c>
      <c r="B102" s="8">
        <v>7606.6225129979466</v>
      </c>
      <c r="M102" s="8" t="s">
        <v>19</v>
      </c>
      <c r="N102" s="8">
        <v>14019.033793945626</v>
      </c>
    </row>
    <row r="103" spans="1:29" ht="15.75" thickBot="1">
      <c r="A103" s="9" t="s">
        <v>20</v>
      </c>
      <c r="B103" s="9">
        <v>43</v>
      </c>
      <c r="M103" s="9" t="s">
        <v>20</v>
      </c>
      <c r="N103" s="9">
        <v>43</v>
      </c>
    </row>
    <row r="105" spans="1:29" ht="15.75" thickBot="1">
      <c r="A105" t="s">
        <v>21</v>
      </c>
      <c r="M105" t="s">
        <v>21</v>
      </c>
    </row>
    <row r="106" spans="1:29">
      <c r="A106" s="10"/>
      <c r="B106" s="10" t="s">
        <v>22</v>
      </c>
      <c r="C106" s="10" t="s">
        <v>23</v>
      </c>
      <c r="D106" s="10" t="s">
        <v>24</v>
      </c>
      <c r="E106" s="10" t="s">
        <v>25</v>
      </c>
      <c r="F106" s="10" t="s">
        <v>26</v>
      </c>
      <c r="M106" s="10"/>
      <c r="N106" s="10" t="s">
        <v>22</v>
      </c>
      <c r="O106" s="10" t="s">
        <v>23</v>
      </c>
      <c r="P106" s="10" t="s">
        <v>24</v>
      </c>
      <c r="Q106" s="10" t="s">
        <v>25</v>
      </c>
      <c r="R106" s="10" t="s">
        <v>26</v>
      </c>
    </row>
    <row r="107" spans="1:29">
      <c r="A107" s="8" t="s">
        <v>27</v>
      </c>
      <c r="B107" s="8">
        <v>4</v>
      </c>
      <c r="C107" s="8">
        <v>5565440356.3657227</v>
      </c>
      <c r="D107" s="8">
        <v>1391360089.0914307</v>
      </c>
      <c r="E107" s="8">
        <v>24.046718126165224</v>
      </c>
      <c r="F107" s="8">
        <v>5.6797418969406364E-10</v>
      </c>
      <c r="M107" s="8" t="s">
        <v>27</v>
      </c>
      <c r="N107" s="8">
        <v>4</v>
      </c>
      <c r="O107" s="8">
        <v>3760279149.0046492</v>
      </c>
      <c r="P107" s="8">
        <v>940069787.25116229</v>
      </c>
      <c r="Q107" s="8">
        <v>4.7832593586834005</v>
      </c>
      <c r="R107" s="8">
        <v>3.177415823062186E-3</v>
      </c>
    </row>
    <row r="108" spans="1:29">
      <c r="A108" s="8" t="s">
        <v>28</v>
      </c>
      <c r="B108" s="8">
        <v>38</v>
      </c>
      <c r="C108" s="8">
        <v>2198706830.0993934</v>
      </c>
      <c r="D108" s="8">
        <v>57860706.055247195</v>
      </c>
      <c r="E108" s="8"/>
      <c r="F108" s="8"/>
      <c r="M108" s="8" t="s">
        <v>28</v>
      </c>
      <c r="N108" s="8">
        <v>38</v>
      </c>
      <c r="O108" s="8">
        <v>7468265723.6000013</v>
      </c>
      <c r="P108" s="8">
        <v>196533308.51578951</v>
      </c>
      <c r="Q108" s="8"/>
      <c r="R108" s="8"/>
    </row>
    <row r="109" spans="1:29" ht="15.75" thickBot="1">
      <c r="A109" s="9" t="s">
        <v>29</v>
      </c>
      <c r="B109" s="9">
        <v>42</v>
      </c>
      <c r="C109" s="9">
        <v>7764147186.4651165</v>
      </c>
      <c r="D109" s="9"/>
      <c r="E109" s="9"/>
      <c r="F109" s="9"/>
      <c r="M109" s="9" t="s">
        <v>29</v>
      </c>
      <c r="N109" s="9">
        <v>42</v>
      </c>
      <c r="O109" s="9">
        <v>11228544872.60465</v>
      </c>
      <c r="P109" s="9"/>
      <c r="Q109" s="9"/>
      <c r="R109" s="9"/>
    </row>
    <row r="110" spans="1:29" ht="15.75" thickBot="1"/>
    <row r="111" spans="1:29">
      <c r="A111" s="10"/>
      <c r="B111" s="10" t="s">
        <v>30</v>
      </c>
      <c r="C111" s="10" t="s">
        <v>19</v>
      </c>
      <c r="D111" s="10" t="s">
        <v>31</v>
      </c>
      <c r="E111" s="10" t="s">
        <v>32</v>
      </c>
      <c r="F111" s="10" t="s">
        <v>33</v>
      </c>
      <c r="G111" s="10" t="s">
        <v>34</v>
      </c>
      <c r="H111" s="10" t="s">
        <v>35</v>
      </c>
      <c r="I111" s="10" t="s">
        <v>36</v>
      </c>
      <c r="M111" s="10"/>
      <c r="N111" s="10" t="s">
        <v>30</v>
      </c>
      <c r="O111" s="10" t="s">
        <v>19</v>
      </c>
      <c r="P111" s="10" t="s">
        <v>31</v>
      </c>
      <c r="Q111" s="10" t="s">
        <v>32</v>
      </c>
      <c r="R111" s="10" t="s">
        <v>33</v>
      </c>
      <c r="S111" s="10" t="s">
        <v>34</v>
      </c>
      <c r="T111" s="10" t="s">
        <v>35</v>
      </c>
      <c r="U111" s="10" t="s">
        <v>36</v>
      </c>
    </row>
    <row r="112" spans="1:29">
      <c r="A112" s="8" t="s">
        <v>37</v>
      </c>
      <c r="B112" s="8">
        <v>87749.293333333335</v>
      </c>
      <c r="C112" s="8">
        <v>3166.8894912162905</v>
      </c>
      <c r="D112" s="8">
        <v>27.708353441670592</v>
      </c>
      <c r="E112" s="8">
        <v>8.2641643696781593E-27</v>
      </c>
      <c r="F112" s="8">
        <v>81338.260729560934</v>
      </c>
      <c r="G112" s="8">
        <v>94160.325937105736</v>
      </c>
      <c r="H112" s="8">
        <v>81338.260729560934</v>
      </c>
      <c r="I112" s="8">
        <v>94160.325937105736</v>
      </c>
      <c r="M112" s="8" t="s">
        <v>37</v>
      </c>
      <c r="N112" s="8">
        <v>81619.600000000006</v>
      </c>
      <c r="O112" s="8">
        <v>5836.589198844661</v>
      </c>
      <c r="P112" s="8">
        <v>13.984126211273599</v>
      </c>
      <c r="Q112" s="8">
        <v>1.4525517036389293E-16</v>
      </c>
      <c r="R112" s="8">
        <v>69804.042888707234</v>
      </c>
      <c r="S112" s="8">
        <v>93435.157111292778</v>
      </c>
      <c r="T112" s="8">
        <v>69804.042888707234</v>
      </c>
      <c r="U112" s="8">
        <v>93435.157111292778</v>
      </c>
    </row>
    <row r="113" spans="1:21">
      <c r="A113" s="8" t="s">
        <v>3</v>
      </c>
      <c r="B113" s="8">
        <v>-791.63606060606037</v>
      </c>
      <c r="C113" s="8">
        <v>93.631050644187596</v>
      </c>
      <c r="D113" s="8">
        <v>-8.4548454295829618</v>
      </c>
      <c r="E113" s="8">
        <v>2.9131045047152949E-10</v>
      </c>
      <c r="F113" s="8">
        <v>-981.18221309109981</v>
      </c>
      <c r="G113" s="8">
        <v>-602.08990812102093</v>
      </c>
      <c r="H113" s="8">
        <v>-981.18221309109981</v>
      </c>
      <c r="I113" s="8">
        <v>-602.08990812102093</v>
      </c>
      <c r="M113" s="8" t="s">
        <v>3</v>
      </c>
      <c r="N113" s="8">
        <v>512.78181818181838</v>
      </c>
      <c r="O113" s="8">
        <v>172.56237717864187</v>
      </c>
      <c r="P113" s="8">
        <v>2.9715736799972969</v>
      </c>
      <c r="Q113" s="8">
        <v>5.1162471326646596E-3</v>
      </c>
      <c r="R113" s="8">
        <v>163.44754891059961</v>
      </c>
      <c r="S113" s="8">
        <v>862.11608745303715</v>
      </c>
      <c r="T113" s="8">
        <v>163.44754891059961</v>
      </c>
      <c r="U113" s="8">
        <v>862.11608745303715</v>
      </c>
    </row>
    <row r="114" spans="1:21">
      <c r="A114" s="8" t="s">
        <v>4</v>
      </c>
      <c r="B114" s="8">
        <v>113.97303030302243</v>
      </c>
      <c r="C114" s="8">
        <v>3324.8912111541504</v>
      </c>
      <c r="D114" s="8">
        <v>3.4278724645387608E-2</v>
      </c>
      <c r="E114" s="8">
        <v>0.97283432104105905</v>
      </c>
      <c r="F114" s="8">
        <v>-6616.9173331996417</v>
      </c>
      <c r="G114" s="8">
        <v>6844.8633938056873</v>
      </c>
      <c r="H114" s="8">
        <v>-6616.9173331996417</v>
      </c>
      <c r="I114" s="8">
        <v>6844.8633938056873</v>
      </c>
      <c r="M114" s="8" t="s">
        <v>4</v>
      </c>
      <c r="N114" s="8">
        <v>-5571.5636363636422</v>
      </c>
      <c r="O114" s="8">
        <v>6127.7869607324646</v>
      </c>
      <c r="P114" s="8">
        <v>-0.90922933059958466</v>
      </c>
      <c r="Q114" s="8">
        <v>0.36896009139520336</v>
      </c>
      <c r="R114" s="8">
        <v>-17976.619797366315</v>
      </c>
      <c r="S114" s="8">
        <v>6833.4925246390285</v>
      </c>
      <c r="T114" s="8">
        <v>-17976.619797366315</v>
      </c>
      <c r="U114" s="8">
        <v>6833.4925246390285</v>
      </c>
    </row>
    <row r="115" spans="1:21">
      <c r="A115" s="8" t="s">
        <v>5</v>
      </c>
      <c r="B115" s="8">
        <v>-9997.1181818181776</v>
      </c>
      <c r="C115" s="8">
        <v>3323.5725947187275</v>
      </c>
      <c r="D115" s="8">
        <v>-3.0079433792732395</v>
      </c>
      <c r="E115" s="8">
        <v>4.6475517017034521E-3</v>
      </c>
      <c r="F115" s="8">
        <v>-16725.339145904534</v>
      </c>
      <c r="G115" s="8">
        <v>-3268.8972177318219</v>
      </c>
      <c r="H115" s="8">
        <v>-16725.339145904534</v>
      </c>
      <c r="I115" s="8">
        <v>-3268.8972177318219</v>
      </c>
      <c r="M115" s="8" t="s">
        <v>5</v>
      </c>
      <c r="N115" s="8">
        <v>-18744.254545454554</v>
      </c>
      <c r="O115" s="8">
        <v>6125.3567457010431</v>
      </c>
      <c r="P115" s="8">
        <v>-3.0601082228573588</v>
      </c>
      <c r="Q115" s="8">
        <v>4.045403158401871E-3</v>
      </c>
      <c r="R115" s="8">
        <v>-31144.390993330562</v>
      </c>
      <c r="S115" s="8">
        <v>-6344.1180975785446</v>
      </c>
      <c r="T115" s="8">
        <v>-31144.390993330562</v>
      </c>
      <c r="U115" s="8">
        <v>-6344.1180975785446</v>
      </c>
    </row>
    <row r="116" spans="1:21" ht="15.75" thickBot="1">
      <c r="A116" s="9" t="s">
        <v>6</v>
      </c>
      <c r="B116" s="9">
        <v>6463.1542424242398</v>
      </c>
      <c r="C116" s="9">
        <v>3324.891211154149</v>
      </c>
      <c r="D116" s="9">
        <v>1.9438693875883912</v>
      </c>
      <c r="E116" s="9">
        <v>5.9343287310388695E-2</v>
      </c>
      <c r="F116" s="9">
        <v>-267.736121078422</v>
      </c>
      <c r="G116" s="9">
        <v>13194.044605926902</v>
      </c>
      <c r="H116" s="9">
        <v>-267.736121078422</v>
      </c>
      <c r="I116" s="9">
        <v>13194.044605926902</v>
      </c>
      <c r="M116" s="9" t="s">
        <v>6</v>
      </c>
      <c r="N116" s="9">
        <v>-5848.1272727272735</v>
      </c>
      <c r="O116" s="9">
        <v>6127.7869607324637</v>
      </c>
      <c r="P116" s="9">
        <v>-0.95436204133771618</v>
      </c>
      <c r="Q116" s="9">
        <v>0.34593237585868042</v>
      </c>
      <c r="R116" s="9">
        <v>-18253.183433729944</v>
      </c>
      <c r="S116" s="9">
        <v>6556.9288882753954</v>
      </c>
      <c r="T116" s="9">
        <v>-18253.183433729944</v>
      </c>
      <c r="U116" s="9">
        <v>6556.9288882753954</v>
      </c>
    </row>
    <row r="118" spans="1:21">
      <c r="A118" t="s">
        <v>14</v>
      </c>
      <c r="M118" t="s">
        <v>14</v>
      </c>
    </row>
    <row r="119" spans="1:21" ht="15.75" thickBot="1"/>
    <row r="120" spans="1:21">
      <c r="A120" s="7" t="s">
        <v>15</v>
      </c>
      <c r="B120" s="7"/>
      <c r="M120" s="7" t="s">
        <v>15</v>
      </c>
      <c r="N120" s="7"/>
    </row>
    <row r="121" spans="1:21">
      <c r="A121" s="8" t="s">
        <v>16</v>
      </c>
      <c r="B121" s="8">
        <v>0.71430113675621076</v>
      </c>
      <c r="M121" s="8" t="s">
        <v>16</v>
      </c>
      <c r="N121" s="8">
        <v>0.5416609029679289</v>
      </c>
    </row>
    <row r="122" spans="1:21">
      <c r="A122" s="8" t="s">
        <v>17</v>
      </c>
      <c r="B122" s="8">
        <v>0.51022611397121487</v>
      </c>
      <c r="M122" s="8" t="s">
        <v>17</v>
      </c>
      <c r="N122" s="8">
        <v>0.29339653380403213</v>
      </c>
    </row>
    <row r="123" spans="1:21">
      <c r="A123" s="8" t="s">
        <v>18</v>
      </c>
      <c r="B123" s="8">
        <v>0.45867096807344798</v>
      </c>
      <c r="M123" s="8" t="s">
        <v>18</v>
      </c>
      <c r="N123" s="8">
        <v>0.21901722157287762</v>
      </c>
    </row>
    <row r="124" spans="1:21">
      <c r="A124" s="8" t="s">
        <v>19</v>
      </c>
      <c r="B124" s="8">
        <v>54.916096070783283</v>
      </c>
      <c r="M124" s="8" t="s">
        <v>19</v>
      </c>
      <c r="N124" s="8">
        <v>49.337854226234079</v>
      </c>
    </row>
    <row r="125" spans="1:21" ht="15.75" thickBot="1">
      <c r="A125" s="9" t="s">
        <v>20</v>
      </c>
      <c r="B125" s="9">
        <v>43</v>
      </c>
      <c r="M125" s="9" t="s">
        <v>20</v>
      </c>
      <c r="N125" s="9">
        <v>43</v>
      </c>
    </row>
    <row r="127" spans="1:21" ht="15.75" thickBot="1">
      <c r="A127" t="s">
        <v>21</v>
      </c>
      <c r="M127" t="s">
        <v>21</v>
      </c>
    </row>
    <row r="128" spans="1:21">
      <c r="A128" s="10"/>
      <c r="B128" s="10" t="s">
        <v>22</v>
      </c>
      <c r="C128" s="10" t="s">
        <v>23</v>
      </c>
      <c r="D128" s="10" t="s">
        <v>24</v>
      </c>
      <c r="E128" s="10" t="s">
        <v>25</v>
      </c>
      <c r="F128" s="10" t="s">
        <v>26</v>
      </c>
      <c r="M128" s="10"/>
      <c r="N128" s="10" t="s">
        <v>22</v>
      </c>
      <c r="O128" s="10" t="s">
        <v>23</v>
      </c>
      <c r="P128" s="10" t="s">
        <v>24</v>
      </c>
      <c r="Q128" s="10" t="s">
        <v>25</v>
      </c>
      <c r="R128" s="10" t="s">
        <v>26</v>
      </c>
    </row>
    <row r="129" spans="1:21">
      <c r="A129" s="8" t="s">
        <v>27</v>
      </c>
      <c r="B129" s="8">
        <v>4</v>
      </c>
      <c r="C129" s="8">
        <v>119385.05556025387</v>
      </c>
      <c r="D129" s="8">
        <v>29846.263890063467</v>
      </c>
      <c r="E129" s="8">
        <v>9.8967058493634426</v>
      </c>
      <c r="F129" s="8">
        <v>1.3774285864170963E-5</v>
      </c>
      <c r="M129" s="8" t="s">
        <v>27</v>
      </c>
      <c r="N129" s="8">
        <v>4</v>
      </c>
      <c r="O129" s="8">
        <v>38408.144496123961</v>
      </c>
      <c r="P129" s="8">
        <v>9602.0361240309903</v>
      </c>
      <c r="Q129" s="8">
        <v>3.9445986390976615</v>
      </c>
      <c r="R129" s="8">
        <v>8.9578645581782062E-3</v>
      </c>
    </row>
    <row r="130" spans="1:21">
      <c r="A130" s="8" t="s">
        <v>28</v>
      </c>
      <c r="B130" s="8">
        <v>38</v>
      </c>
      <c r="C130" s="8">
        <v>114599.54909090897</v>
      </c>
      <c r="D130" s="8">
        <v>3015.7776076554992</v>
      </c>
      <c r="E130" s="8"/>
      <c r="F130" s="8"/>
      <c r="M130" s="8" t="s">
        <v>28</v>
      </c>
      <c r="N130" s="8">
        <v>38</v>
      </c>
      <c r="O130" s="8">
        <v>92500.506666666712</v>
      </c>
      <c r="P130" s="8">
        <v>2434.2238596491238</v>
      </c>
      <c r="Q130" s="8"/>
      <c r="R130" s="8"/>
    </row>
    <row r="131" spans="1:21" ht="15.75" thickBot="1">
      <c r="A131" s="9" t="s">
        <v>29</v>
      </c>
      <c r="B131" s="9">
        <v>42</v>
      </c>
      <c r="C131" s="9">
        <v>233984.60465116284</v>
      </c>
      <c r="D131" s="9"/>
      <c r="E131" s="9"/>
      <c r="F131" s="9"/>
      <c r="M131" s="9" t="s">
        <v>29</v>
      </c>
      <c r="N131" s="9">
        <v>42</v>
      </c>
      <c r="O131" s="9">
        <v>130908.65116279067</v>
      </c>
      <c r="P131" s="9"/>
      <c r="Q131" s="9"/>
      <c r="R131" s="9"/>
    </row>
    <row r="132" spans="1:21" ht="15.75" thickBot="1"/>
    <row r="133" spans="1:21">
      <c r="A133" s="10"/>
      <c r="B133" s="10" t="s">
        <v>30</v>
      </c>
      <c r="C133" s="10" t="s">
        <v>19</v>
      </c>
      <c r="D133" s="10" t="s">
        <v>31</v>
      </c>
      <c r="E133" s="10" t="s">
        <v>32</v>
      </c>
      <c r="F133" s="10" t="s">
        <v>33</v>
      </c>
      <c r="G133" s="10" t="s">
        <v>34</v>
      </c>
      <c r="H133" s="10" t="s">
        <v>35</v>
      </c>
      <c r="I133" s="10" t="s">
        <v>36</v>
      </c>
      <c r="M133" s="10"/>
      <c r="N133" s="10" t="s">
        <v>30</v>
      </c>
      <c r="O133" s="10" t="s">
        <v>19</v>
      </c>
      <c r="P133" s="10" t="s">
        <v>31</v>
      </c>
      <c r="Q133" s="10" t="s">
        <v>32</v>
      </c>
      <c r="R133" s="10" t="s">
        <v>33</v>
      </c>
      <c r="S133" s="10" t="s">
        <v>34</v>
      </c>
      <c r="T133" s="10" t="s">
        <v>35</v>
      </c>
      <c r="U133" s="10" t="s">
        <v>36</v>
      </c>
    </row>
    <row r="134" spans="1:21">
      <c r="A134" s="8" t="s">
        <v>37</v>
      </c>
      <c r="B134" s="8">
        <v>837.28000000000009</v>
      </c>
      <c r="C134" s="8">
        <v>22.863394002793044</v>
      </c>
      <c r="D134" s="8">
        <v>36.620984613995461</v>
      </c>
      <c r="E134" s="8">
        <v>3.0098257696122487E-31</v>
      </c>
      <c r="F134" s="8">
        <v>790.99547861352596</v>
      </c>
      <c r="G134" s="8">
        <v>883.56452138647421</v>
      </c>
      <c r="H134" s="8">
        <v>790.99547861352596</v>
      </c>
      <c r="I134" s="8">
        <v>883.56452138647421</v>
      </c>
      <c r="M134" s="8" t="s">
        <v>37</v>
      </c>
      <c r="N134" s="8">
        <v>723.21333333333325</v>
      </c>
      <c r="O134" s="8">
        <v>20.54098672587358</v>
      </c>
      <c r="P134" s="8">
        <v>35.208305374267553</v>
      </c>
      <c r="Q134" s="8">
        <v>1.2871848441932876E-30</v>
      </c>
      <c r="R134" s="8">
        <v>681.63027968448148</v>
      </c>
      <c r="S134" s="8">
        <v>764.79638698218503</v>
      </c>
      <c r="T134" s="8">
        <v>681.63027968448148</v>
      </c>
      <c r="U134" s="8">
        <v>764.79638698218503</v>
      </c>
    </row>
    <row r="135" spans="1:21">
      <c r="A135" s="8" t="s">
        <v>3</v>
      </c>
      <c r="B135" s="8">
        <v>4.1372727272727259</v>
      </c>
      <c r="C135" s="8">
        <v>0.67597041441169903</v>
      </c>
      <c r="D135" s="8">
        <v>6.1204937953880991</v>
      </c>
      <c r="E135" s="8">
        <v>3.8910374887694179E-7</v>
      </c>
      <c r="F135" s="8">
        <v>2.7688421653605264</v>
      </c>
      <c r="G135" s="8">
        <v>5.5057032891849254</v>
      </c>
      <c r="H135" s="8">
        <v>2.7688421653605264</v>
      </c>
      <c r="I135" s="8">
        <v>5.5057032891849254</v>
      </c>
      <c r="M135" s="8" t="s">
        <v>3</v>
      </c>
      <c r="N135" s="8">
        <v>2.3630303030303037</v>
      </c>
      <c r="O135" s="8">
        <v>0.60730700384281255</v>
      </c>
      <c r="P135" s="8">
        <v>3.8909979435078599</v>
      </c>
      <c r="Q135" s="8">
        <v>3.8966915794063977E-4</v>
      </c>
      <c r="R135" s="8">
        <v>1.1336015487480495</v>
      </c>
      <c r="S135" s="8">
        <v>3.5924590573125581</v>
      </c>
      <c r="T135" s="8">
        <v>1.1336015487480495</v>
      </c>
      <c r="U135" s="8">
        <v>3.5924590573125581</v>
      </c>
    </row>
    <row r="136" spans="1:21">
      <c r="A136" s="8" t="s">
        <v>4</v>
      </c>
      <c r="B136" s="8">
        <v>-28.708181818181718</v>
      </c>
      <c r="C136" s="8">
        <v>24.00408918210946</v>
      </c>
      <c r="D136" s="8">
        <v>-1.1959704698805349</v>
      </c>
      <c r="E136" s="8">
        <v>0.23911769619728118</v>
      </c>
      <c r="F136" s="8">
        <v>-77.30191986846657</v>
      </c>
      <c r="G136" s="8">
        <v>19.885556232103131</v>
      </c>
      <c r="H136" s="8">
        <v>-77.30191986846657</v>
      </c>
      <c r="I136" s="8">
        <v>19.885556232103131</v>
      </c>
      <c r="M136" s="8" t="s">
        <v>4</v>
      </c>
      <c r="N136" s="8">
        <v>-11.018787878787887</v>
      </c>
      <c r="O136" s="8">
        <v>21.565812897077389</v>
      </c>
      <c r="P136" s="8">
        <v>-0.51093774815607151</v>
      </c>
      <c r="Q136" s="8">
        <v>0.61235051204660573</v>
      </c>
      <c r="R136" s="8">
        <v>-54.676493647648854</v>
      </c>
      <c r="S136" s="8">
        <v>32.638917890073074</v>
      </c>
      <c r="T136" s="8">
        <v>-54.676493647648854</v>
      </c>
      <c r="U136" s="8">
        <v>32.638917890073074</v>
      </c>
    </row>
    <row r="137" spans="1:21">
      <c r="A137" s="8" t="s">
        <v>5</v>
      </c>
      <c r="B137" s="8">
        <v>-13.936363636363605</v>
      </c>
      <c r="C137" s="8">
        <v>23.994569416047135</v>
      </c>
      <c r="D137" s="8">
        <v>-0.58081324130964473</v>
      </c>
      <c r="E137" s="8">
        <v>0.56479536785882067</v>
      </c>
      <c r="F137" s="8">
        <v>-62.510829927790084</v>
      </c>
      <c r="G137" s="8">
        <v>34.638102655062866</v>
      </c>
      <c r="H137" s="8">
        <v>-62.510829927790084</v>
      </c>
      <c r="I137" s="8">
        <v>34.638102655062866</v>
      </c>
      <c r="M137" s="8" t="s">
        <v>5</v>
      </c>
      <c r="N137" s="8">
        <v>-2.2909090909090732</v>
      </c>
      <c r="O137" s="8">
        <v>21.557260125415588</v>
      </c>
      <c r="P137" s="8">
        <v>-0.10627088403540375</v>
      </c>
      <c r="Q137" s="8">
        <v>0.91592647750784129</v>
      </c>
      <c r="R137" s="8">
        <v>-45.931300678732619</v>
      </c>
      <c r="S137" s="8">
        <v>41.349482496914469</v>
      </c>
      <c r="T137" s="8">
        <v>-45.931300678732619</v>
      </c>
      <c r="U137" s="8">
        <v>41.349482496914469</v>
      </c>
    </row>
    <row r="138" spans="1:21" ht="15.75" thickBot="1">
      <c r="A138" s="9" t="s">
        <v>6</v>
      </c>
      <c r="B138" s="9">
        <v>-11.073636363636327</v>
      </c>
      <c r="C138" s="9">
        <v>24.004089182109457</v>
      </c>
      <c r="D138" s="9">
        <v>-0.46132291375961243</v>
      </c>
      <c r="E138" s="9">
        <v>0.64719680995264273</v>
      </c>
      <c r="F138" s="9">
        <v>-59.667374413921166</v>
      </c>
      <c r="G138" s="9">
        <v>37.520101686648516</v>
      </c>
      <c r="H138" s="9">
        <v>-59.667374413921166</v>
      </c>
      <c r="I138" s="9">
        <v>37.520101686648516</v>
      </c>
      <c r="M138" s="9" t="s">
        <v>6</v>
      </c>
      <c r="N138" s="9">
        <v>-0.29030303030301768</v>
      </c>
      <c r="O138" s="9">
        <v>21.565812897077382</v>
      </c>
      <c r="P138" s="9">
        <v>-1.346126073190405E-2</v>
      </c>
      <c r="Q138" s="9">
        <v>0.98933021998074477</v>
      </c>
      <c r="R138" s="9">
        <v>-43.948008799163965</v>
      </c>
      <c r="S138" s="9">
        <v>43.367402738557935</v>
      </c>
      <c r="T138" s="9">
        <v>-43.948008799163965</v>
      </c>
      <c r="U138" s="9">
        <v>43.367402738557935</v>
      </c>
    </row>
  </sheetData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1"/>
  <sheetViews>
    <sheetView tabSelected="1" topLeftCell="A30" workbookViewId="0">
      <selection activeCell="J50" sqref="J50"/>
    </sheetView>
  </sheetViews>
  <sheetFormatPr defaultRowHeight="15"/>
  <cols>
    <col min="7" max="7" width="10" customWidth="1"/>
    <col min="10" max="10" width="9.28515625" bestFit="1" customWidth="1"/>
    <col min="11" max="11" width="9.5703125" bestFit="1" customWidth="1"/>
    <col min="13" max="13" width="10.42578125" customWidth="1"/>
  </cols>
  <sheetData>
    <row r="1" spans="1:13">
      <c r="A1" t="s">
        <v>13</v>
      </c>
    </row>
    <row r="2" spans="1:13">
      <c r="A2" t="s">
        <v>48</v>
      </c>
    </row>
    <row r="7" spans="1:13" ht="60">
      <c r="A7" t="s">
        <v>39</v>
      </c>
      <c r="C7" t="s">
        <v>40</v>
      </c>
      <c r="D7" t="s">
        <v>0</v>
      </c>
      <c r="E7" t="s">
        <v>1</v>
      </c>
      <c r="F7" t="s">
        <v>41</v>
      </c>
      <c r="G7" s="12" t="s">
        <v>42</v>
      </c>
      <c r="H7" s="12" t="s">
        <v>43</v>
      </c>
      <c r="I7" s="12" t="s">
        <v>10</v>
      </c>
      <c r="J7" s="12" t="s">
        <v>44</v>
      </c>
      <c r="K7" s="12" t="s">
        <v>45</v>
      </c>
      <c r="L7" s="12" t="s">
        <v>46</v>
      </c>
      <c r="M7" s="12" t="s">
        <v>47</v>
      </c>
    </row>
    <row r="8" spans="1:13">
      <c r="A8">
        <v>2006</v>
      </c>
      <c r="B8">
        <v>1</v>
      </c>
      <c r="C8">
        <f>F8+E8-D8</f>
        <v>960417</v>
      </c>
      <c r="D8">
        <v>174623</v>
      </c>
      <c r="E8">
        <v>174236</v>
      </c>
      <c r="F8">
        <v>960804</v>
      </c>
      <c r="G8" s="1">
        <v>699</v>
      </c>
      <c r="H8" s="4">
        <v>661</v>
      </c>
      <c r="I8" s="1">
        <f t="shared" ref="I8:I50" si="0">G8-H8</f>
        <v>38</v>
      </c>
      <c r="J8" s="6">
        <f>E8/H8</f>
        <v>263.59455370650528</v>
      </c>
      <c r="K8" s="6">
        <f>I8*J8</f>
        <v>10016.593040847201</v>
      </c>
      <c r="L8" s="6">
        <f>F8-K8</f>
        <v>950787.40695915278</v>
      </c>
      <c r="M8" s="13">
        <f>I8/G8</f>
        <v>5.4363376251788269E-2</v>
      </c>
    </row>
    <row r="9" spans="1:13">
      <c r="B9">
        <v>2</v>
      </c>
      <c r="C9">
        <f>F8</f>
        <v>960804</v>
      </c>
      <c r="D9">
        <v>150684</v>
      </c>
      <c r="E9">
        <v>135310</v>
      </c>
      <c r="F9">
        <v>976178</v>
      </c>
      <c r="G9" s="1">
        <v>827</v>
      </c>
      <c r="H9" s="1">
        <v>760</v>
      </c>
      <c r="I9" s="1">
        <f t="shared" si="0"/>
        <v>67</v>
      </c>
      <c r="J9" s="6">
        <f t="shared" ref="J9:J50" si="1">E9/H9</f>
        <v>178.03947368421052</v>
      </c>
      <c r="K9" s="6">
        <f t="shared" ref="K9:K50" si="2">I9*J9</f>
        <v>11928.644736842105</v>
      </c>
      <c r="L9" s="6">
        <f>L8+D9-E9-K9</f>
        <v>954232.76222231064</v>
      </c>
      <c r="M9" s="13">
        <f t="shared" ref="M9:M50" si="3">I9/G9</f>
        <v>8.1015719467956465E-2</v>
      </c>
    </row>
    <row r="10" spans="1:13">
      <c r="B10">
        <v>3</v>
      </c>
      <c r="C10">
        <f t="shared" ref="C10:C50" si="4">F9</f>
        <v>976178</v>
      </c>
      <c r="D10">
        <v>157920</v>
      </c>
      <c r="E10">
        <v>172715</v>
      </c>
      <c r="F10">
        <v>961383</v>
      </c>
      <c r="G10" s="1">
        <v>827</v>
      </c>
      <c r="H10" s="1">
        <v>752</v>
      </c>
      <c r="I10" s="1">
        <f t="shared" si="0"/>
        <v>75</v>
      </c>
      <c r="J10" s="6">
        <f t="shared" si="1"/>
        <v>229.67420212765958</v>
      </c>
      <c r="K10" s="6">
        <f t="shared" si="2"/>
        <v>17225.565159574468</v>
      </c>
      <c r="L10" s="6">
        <f t="shared" ref="L10:L50" si="5">L9+D10-E10-K10</f>
        <v>922212.19706273603</v>
      </c>
      <c r="M10" s="13">
        <f t="shared" si="3"/>
        <v>9.0689238210399037E-2</v>
      </c>
    </row>
    <row r="11" spans="1:13">
      <c r="B11">
        <v>4</v>
      </c>
      <c r="C11">
        <f t="shared" si="4"/>
        <v>961383</v>
      </c>
      <c r="D11">
        <v>171882</v>
      </c>
      <c r="E11">
        <v>186870</v>
      </c>
      <c r="F11">
        <v>946395</v>
      </c>
      <c r="G11" s="1">
        <v>827</v>
      </c>
      <c r="H11" s="1">
        <v>720</v>
      </c>
      <c r="I11" s="1">
        <f t="shared" si="0"/>
        <v>107</v>
      </c>
      <c r="J11" s="6">
        <f t="shared" si="1"/>
        <v>259.54166666666669</v>
      </c>
      <c r="K11" s="6">
        <f t="shared" si="2"/>
        <v>27770.958333333336</v>
      </c>
      <c r="L11" s="6">
        <f t="shared" si="5"/>
        <v>879453.23872940254</v>
      </c>
      <c r="M11" s="13">
        <f t="shared" si="3"/>
        <v>0.1293833131801693</v>
      </c>
    </row>
    <row r="12" spans="1:13">
      <c r="A12">
        <v>2007</v>
      </c>
      <c r="B12">
        <v>1</v>
      </c>
      <c r="C12">
        <f t="shared" si="4"/>
        <v>946395</v>
      </c>
      <c r="D12">
        <v>155328</v>
      </c>
      <c r="E12">
        <v>161562</v>
      </c>
      <c r="F12">
        <v>940161</v>
      </c>
      <c r="G12" s="1">
        <v>827</v>
      </c>
      <c r="H12" s="4">
        <v>712</v>
      </c>
      <c r="I12" s="1">
        <f t="shared" si="0"/>
        <v>115</v>
      </c>
      <c r="J12" s="6">
        <f t="shared" si="1"/>
        <v>226.9129213483146</v>
      </c>
      <c r="K12" s="6">
        <f t="shared" si="2"/>
        <v>26094.985955056178</v>
      </c>
      <c r="L12" s="6">
        <f t="shared" si="5"/>
        <v>847124.25277434639</v>
      </c>
      <c r="M12" s="13">
        <f t="shared" si="3"/>
        <v>0.13905683192261184</v>
      </c>
    </row>
    <row r="13" spans="1:13">
      <c r="B13">
        <v>2</v>
      </c>
      <c r="C13">
        <f t="shared" si="4"/>
        <v>940161</v>
      </c>
      <c r="D13">
        <v>91418</v>
      </c>
      <c r="E13">
        <v>128822</v>
      </c>
      <c r="F13">
        <v>902757</v>
      </c>
      <c r="G13" s="1">
        <v>817</v>
      </c>
      <c r="H13" s="4">
        <v>697</v>
      </c>
      <c r="I13" s="1">
        <f t="shared" si="0"/>
        <v>120</v>
      </c>
      <c r="J13" s="6">
        <f t="shared" si="1"/>
        <v>184.8235294117647</v>
      </c>
      <c r="K13" s="6">
        <f t="shared" si="2"/>
        <v>22178.823529411762</v>
      </c>
      <c r="L13" s="6">
        <f t="shared" si="5"/>
        <v>787541.42924493458</v>
      </c>
      <c r="M13" s="13">
        <f t="shared" si="3"/>
        <v>0.14687882496940025</v>
      </c>
    </row>
    <row r="14" spans="1:13">
      <c r="B14">
        <v>3</v>
      </c>
      <c r="C14">
        <f t="shared" si="4"/>
        <v>902757</v>
      </c>
      <c r="D14">
        <v>166479</v>
      </c>
      <c r="E14">
        <v>176932</v>
      </c>
      <c r="F14">
        <v>943686</v>
      </c>
      <c r="G14" s="4">
        <v>818</v>
      </c>
      <c r="H14" s="4">
        <v>706</v>
      </c>
      <c r="I14" s="1">
        <f t="shared" si="0"/>
        <v>112</v>
      </c>
      <c r="J14" s="6">
        <f t="shared" si="1"/>
        <v>250.61189801699717</v>
      </c>
      <c r="K14" s="6">
        <f t="shared" si="2"/>
        <v>28068.532577903683</v>
      </c>
      <c r="L14" s="6">
        <f t="shared" si="5"/>
        <v>749019.89666703087</v>
      </c>
      <c r="M14" s="13">
        <f t="shared" si="3"/>
        <v>0.13691931540342298</v>
      </c>
    </row>
    <row r="15" spans="1:13">
      <c r="B15">
        <v>4</v>
      </c>
      <c r="C15">
        <f t="shared" si="4"/>
        <v>943686</v>
      </c>
      <c r="D15">
        <v>176095</v>
      </c>
      <c r="E15">
        <v>168127</v>
      </c>
      <c r="F15">
        <v>951654</v>
      </c>
      <c r="G15" s="4">
        <v>869</v>
      </c>
      <c r="H15" s="4">
        <v>694</v>
      </c>
      <c r="I15">
        <f t="shared" si="0"/>
        <v>175</v>
      </c>
      <c r="J15" s="6">
        <f t="shared" si="1"/>
        <v>242.25792507204611</v>
      </c>
      <c r="K15" s="6">
        <f t="shared" si="2"/>
        <v>42395.136887608067</v>
      </c>
      <c r="L15" s="6">
        <f t="shared" si="5"/>
        <v>714592.75977942278</v>
      </c>
      <c r="M15" s="13">
        <f t="shared" si="3"/>
        <v>0.20138089758342922</v>
      </c>
    </row>
    <row r="16" spans="1:13">
      <c r="A16">
        <v>2008</v>
      </c>
      <c r="B16">
        <v>1</v>
      </c>
      <c r="C16">
        <f t="shared" si="4"/>
        <v>951654</v>
      </c>
      <c r="D16">
        <v>147848</v>
      </c>
      <c r="E16">
        <v>147586</v>
      </c>
      <c r="F16">
        <v>951916</v>
      </c>
      <c r="G16" s="4">
        <v>906</v>
      </c>
      <c r="H16" s="4">
        <v>679</v>
      </c>
      <c r="I16">
        <f t="shared" si="0"/>
        <v>227</v>
      </c>
      <c r="J16" s="6">
        <f t="shared" si="1"/>
        <v>217.35787923416788</v>
      </c>
      <c r="K16" s="6">
        <f t="shared" si="2"/>
        <v>49340.238586156112</v>
      </c>
      <c r="L16" s="6">
        <f t="shared" si="5"/>
        <v>665514.52119326661</v>
      </c>
      <c r="M16" s="13">
        <f t="shared" si="3"/>
        <v>0.25055187637969095</v>
      </c>
    </row>
    <row r="17" spans="1:13">
      <c r="B17">
        <v>2</v>
      </c>
      <c r="C17">
        <f t="shared" si="4"/>
        <v>951916</v>
      </c>
      <c r="D17">
        <v>160813</v>
      </c>
      <c r="E17">
        <v>154907</v>
      </c>
      <c r="F17">
        <v>957822</v>
      </c>
      <c r="G17" s="4">
        <v>923</v>
      </c>
      <c r="H17" s="4">
        <v>679</v>
      </c>
      <c r="I17">
        <f t="shared" si="0"/>
        <v>244</v>
      </c>
      <c r="J17" s="6">
        <f t="shared" si="1"/>
        <v>228.139911634757</v>
      </c>
      <c r="K17" s="6">
        <f t="shared" si="2"/>
        <v>55666.138438880706</v>
      </c>
      <c r="L17" s="6">
        <f t="shared" si="5"/>
        <v>615754.38275438594</v>
      </c>
      <c r="M17" s="13">
        <f t="shared" si="3"/>
        <v>0.26435536294691225</v>
      </c>
    </row>
    <row r="18" spans="1:13">
      <c r="B18">
        <v>3</v>
      </c>
      <c r="C18">
        <f t="shared" si="4"/>
        <v>957822</v>
      </c>
      <c r="D18">
        <v>184654</v>
      </c>
      <c r="E18">
        <v>188075</v>
      </c>
      <c r="F18">
        <v>954401</v>
      </c>
      <c r="G18" s="4">
        <v>925</v>
      </c>
      <c r="H18" s="4">
        <v>726</v>
      </c>
      <c r="I18">
        <f t="shared" si="0"/>
        <v>199</v>
      </c>
      <c r="J18" s="6">
        <f t="shared" si="1"/>
        <v>259.05647382920108</v>
      </c>
      <c r="K18" s="6">
        <f t="shared" si="2"/>
        <v>51552.238292011018</v>
      </c>
      <c r="L18" s="6">
        <f t="shared" si="5"/>
        <v>560781.14446237497</v>
      </c>
      <c r="M18" s="13">
        <f t="shared" si="3"/>
        <v>0.21513513513513513</v>
      </c>
    </row>
    <row r="19" spans="1:13">
      <c r="B19">
        <v>4</v>
      </c>
      <c r="C19">
        <f t="shared" si="4"/>
        <v>954401</v>
      </c>
      <c r="D19">
        <v>168746</v>
      </c>
      <c r="E19">
        <v>163713</v>
      </c>
      <c r="F19">
        <v>959434</v>
      </c>
      <c r="G19" s="4">
        <v>926</v>
      </c>
      <c r="H19" s="4">
        <v>741</v>
      </c>
      <c r="I19">
        <f t="shared" si="0"/>
        <v>185</v>
      </c>
      <c r="J19" s="6">
        <f t="shared" si="1"/>
        <v>220.93522267206478</v>
      </c>
      <c r="K19" s="6">
        <f t="shared" si="2"/>
        <v>40873.016194331984</v>
      </c>
      <c r="L19" s="6">
        <f t="shared" si="5"/>
        <v>524941.12826804304</v>
      </c>
      <c r="M19" s="13">
        <f t="shared" si="3"/>
        <v>0.19978401727861772</v>
      </c>
    </row>
    <row r="20" spans="1:13">
      <c r="A20">
        <v>2009</v>
      </c>
      <c r="B20">
        <v>1</v>
      </c>
      <c r="C20">
        <f t="shared" si="4"/>
        <v>959434</v>
      </c>
      <c r="D20">
        <v>179493</v>
      </c>
      <c r="E20">
        <v>184102</v>
      </c>
      <c r="F20">
        <v>954825</v>
      </c>
      <c r="G20" s="4">
        <v>926</v>
      </c>
      <c r="H20" s="4">
        <v>832</v>
      </c>
      <c r="I20">
        <f t="shared" si="0"/>
        <v>94</v>
      </c>
      <c r="J20" s="6">
        <f t="shared" si="1"/>
        <v>221.27644230769232</v>
      </c>
      <c r="K20" s="6">
        <f t="shared" si="2"/>
        <v>20799.985576923078</v>
      </c>
      <c r="L20" s="6">
        <f t="shared" si="5"/>
        <v>499532.14269111998</v>
      </c>
      <c r="M20" s="13">
        <f t="shared" si="3"/>
        <v>0.10151187904967603</v>
      </c>
    </row>
    <row r="21" spans="1:13">
      <c r="B21">
        <v>2</v>
      </c>
      <c r="C21">
        <f t="shared" si="4"/>
        <v>954825</v>
      </c>
      <c r="D21">
        <v>140237</v>
      </c>
      <c r="E21">
        <v>135242</v>
      </c>
      <c r="F21">
        <v>959820</v>
      </c>
      <c r="G21" s="4">
        <v>930</v>
      </c>
      <c r="H21" s="4">
        <v>823</v>
      </c>
      <c r="I21">
        <f t="shared" si="0"/>
        <v>107</v>
      </c>
      <c r="J21" s="6">
        <f t="shared" si="1"/>
        <v>164.32806804374241</v>
      </c>
      <c r="K21" s="6">
        <f t="shared" si="2"/>
        <v>17583.103280680436</v>
      </c>
      <c r="L21" s="6">
        <f t="shared" si="5"/>
        <v>486944.03941043961</v>
      </c>
      <c r="M21" s="13">
        <f t="shared" si="3"/>
        <v>0.11505376344086021</v>
      </c>
    </row>
    <row r="22" spans="1:13">
      <c r="B22">
        <v>3</v>
      </c>
      <c r="C22">
        <f t="shared" si="4"/>
        <v>959820</v>
      </c>
      <c r="D22">
        <v>155562</v>
      </c>
      <c r="E22">
        <v>153258</v>
      </c>
      <c r="F22">
        <v>962124</v>
      </c>
      <c r="G22" s="4">
        <v>931</v>
      </c>
      <c r="H22" s="4">
        <v>823</v>
      </c>
      <c r="I22">
        <f t="shared" si="0"/>
        <v>108</v>
      </c>
      <c r="J22" s="6">
        <f t="shared" si="1"/>
        <v>186.21871202916159</v>
      </c>
      <c r="K22" s="6">
        <f t="shared" si="2"/>
        <v>20111.620899149453</v>
      </c>
      <c r="L22" s="6">
        <f t="shared" si="5"/>
        <v>469136.4185112901</v>
      </c>
      <c r="M22" s="13">
        <f t="shared" si="3"/>
        <v>0.11600429645542427</v>
      </c>
    </row>
    <row r="23" spans="1:13">
      <c r="B23">
        <v>4</v>
      </c>
      <c r="C23">
        <f t="shared" si="4"/>
        <v>962124</v>
      </c>
      <c r="D23">
        <v>156654</v>
      </c>
      <c r="E23">
        <v>159768</v>
      </c>
      <c r="F23">
        <v>959010</v>
      </c>
      <c r="G23" s="4">
        <v>931</v>
      </c>
      <c r="H23" s="4">
        <v>820</v>
      </c>
      <c r="I23">
        <f t="shared" si="0"/>
        <v>111</v>
      </c>
      <c r="J23" s="6">
        <f t="shared" si="1"/>
        <v>194.83902439024391</v>
      </c>
      <c r="K23" s="6">
        <f t="shared" si="2"/>
        <v>21627.131707317072</v>
      </c>
      <c r="L23" s="6">
        <f t="shared" si="5"/>
        <v>444395.28680397302</v>
      </c>
      <c r="M23" s="13">
        <f t="shared" si="3"/>
        <v>0.11922663802363051</v>
      </c>
    </row>
    <row r="24" spans="1:13">
      <c r="A24">
        <v>2010</v>
      </c>
      <c r="B24">
        <v>1</v>
      </c>
      <c r="C24">
        <f t="shared" si="4"/>
        <v>959010</v>
      </c>
      <c r="D24">
        <v>150220</v>
      </c>
      <c r="E24">
        <v>155633</v>
      </c>
      <c r="F24">
        <v>953597</v>
      </c>
      <c r="G24" s="4">
        <v>930</v>
      </c>
      <c r="H24">
        <v>801</v>
      </c>
      <c r="I24">
        <f t="shared" si="0"/>
        <v>129</v>
      </c>
      <c r="J24" s="6">
        <f t="shared" si="1"/>
        <v>194.2983770287141</v>
      </c>
      <c r="K24" s="6">
        <f t="shared" si="2"/>
        <v>25064.490636704119</v>
      </c>
      <c r="L24" s="6">
        <f t="shared" si="5"/>
        <v>413917.79616726888</v>
      </c>
      <c r="M24" s="13">
        <f t="shared" si="3"/>
        <v>0.13870967741935483</v>
      </c>
    </row>
    <row r="25" spans="1:13">
      <c r="B25">
        <v>2</v>
      </c>
      <c r="C25">
        <f t="shared" si="4"/>
        <v>953597</v>
      </c>
      <c r="D25">
        <v>137595</v>
      </c>
      <c r="E25">
        <v>129137</v>
      </c>
      <c r="F25">
        <v>962055</v>
      </c>
      <c r="G25" s="4">
        <v>930</v>
      </c>
      <c r="H25">
        <v>782</v>
      </c>
      <c r="I25">
        <f t="shared" si="0"/>
        <v>148</v>
      </c>
      <c r="J25" s="6">
        <f t="shared" si="1"/>
        <v>165.13682864450129</v>
      </c>
      <c r="K25" s="6">
        <f t="shared" si="2"/>
        <v>24440.250639386191</v>
      </c>
      <c r="L25" s="6">
        <f t="shared" si="5"/>
        <v>397935.5455278827</v>
      </c>
      <c r="M25" s="13">
        <f t="shared" si="3"/>
        <v>0.15913978494623657</v>
      </c>
    </row>
    <row r="26" spans="1:13">
      <c r="B26">
        <v>3</v>
      </c>
      <c r="C26">
        <f t="shared" si="4"/>
        <v>962055</v>
      </c>
      <c r="D26">
        <v>159846</v>
      </c>
      <c r="E26">
        <v>165453</v>
      </c>
      <c r="F26">
        <v>956448</v>
      </c>
      <c r="G26" s="4">
        <v>931</v>
      </c>
      <c r="H26">
        <v>772</v>
      </c>
      <c r="I26">
        <f t="shared" si="0"/>
        <v>159</v>
      </c>
      <c r="J26" s="6">
        <f t="shared" si="1"/>
        <v>214.31735751295338</v>
      </c>
      <c r="K26" s="6">
        <f t="shared" si="2"/>
        <v>34076.459844559584</v>
      </c>
      <c r="L26" s="6">
        <f t="shared" si="5"/>
        <v>358252.08568332304</v>
      </c>
      <c r="M26" s="13">
        <f t="shared" si="3"/>
        <v>0.17078410311493017</v>
      </c>
    </row>
    <row r="27" spans="1:13">
      <c r="B27">
        <v>4</v>
      </c>
      <c r="C27">
        <f t="shared" si="4"/>
        <v>956448</v>
      </c>
      <c r="D27">
        <v>142337</v>
      </c>
      <c r="E27">
        <v>135595</v>
      </c>
      <c r="F27">
        <v>963190</v>
      </c>
      <c r="G27" s="4">
        <v>930</v>
      </c>
      <c r="H27">
        <v>826</v>
      </c>
      <c r="I27">
        <f t="shared" si="0"/>
        <v>104</v>
      </c>
      <c r="J27" s="6">
        <f t="shared" si="1"/>
        <v>164.15859564164649</v>
      </c>
      <c r="K27" s="6">
        <f t="shared" si="2"/>
        <v>17072.493946731236</v>
      </c>
      <c r="L27" s="6">
        <f t="shared" si="5"/>
        <v>347921.59173659177</v>
      </c>
      <c r="M27" s="13">
        <f t="shared" si="3"/>
        <v>0.11182795698924732</v>
      </c>
    </row>
    <row r="28" spans="1:13">
      <c r="A28">
        <v>2011</v>
      </c>
      <c r="B28">
        <v>1</v>
      </c>
      <c r="C28">
        <f t="shared" si="4"/>
        <v>963190</v>
      </c>
      <c r="D28">
        <v>143202</v>
      </c>
      <c r="E28">
        <v>155775</v>
      </c>
      <c r="F28">
        <v>950617</v>
      </c>
      <c r="G28" s="4">
        <v>930</v>
      </c>
      <c r="H28">
        <v>813</v>
      </c>
      <c r="I28">
        <f t="shared" si="0"/>
        <v>117</v>
      </c>
      <c r="J28" s="6">
        <f t="shared" si="1"/>
        <v>191.60516605166052</v>
      </c>
      <c r="K28" s="6">
        <f t="shared" si="2"/>
        <v>22417.804428044281</v>
      </c>
      <c r="L28" s="6">
        <f t="shared" si="5"/>
        <v>312930.78730854747</v>
      </c>
      <c r="M28" s="13">
        <f t="shared" si="3"/>
        <v>0.12580645161290321</v>
      </c>
    </row>
    <row r="29" spans="1:13">
      <c r="B29">
        <v>2</v>
      </c>
      <c r="C29">
        <f t="shared" si="4"/>
        <v>950617</v>
      </c>
      <c r="D29">
        <v>132310</v>
      </c>
      <c r="E29">
        <v>124875</v>
      </c>
      <c r="F29">
        <v>958052</v>
      </c>
      <c r="G29" s="4">
        <v>930</v>
      </c>
      <c r="H29">
        <v>816</v>
      </c>
      <c r="I29">
        <f t="shared" si="0"/>
        <v>114</v>
      </c>
      <c r="J29" s="6">
        <f t="shared" si="1"/>
        <v>153.03308823529412</v>
      </c>
      <c r="K29" s="6">
        <f t="shared" si="2"/>
        <v>17445.772058823528</v>
      </c>
      <c r="L29" s="6">
        <f t="shared" si="5"/>
        <v>302920.01524972392</v>
      </c>
      <c r="M29" s="13">
        <f t="shared" si="3"/>
        <v>0.12258064516129032</v>
      </c>
    </row>
    <row r="30" spans="1:13">
      <c r="B30">
        <v>3</v>
      </c>
      <c r="C30">
        <f t="shared" si="4"/>
        <v>958052</v>
      </c>
      <c r="D30">
        <v>155399</v>
      </c>
      <c r="E30">
        <v>174309</v>
      </c>
      <c r="F30">
        <v>939142</v>
      </c>
      <c r="G30" s="4">
        <v>930</v>
      </c>
      <c r="H30">
        <v>800</v>
      </c>
      <c r="I30">
        <f t="shared" si="0"/>
        <v>130</v>
      </c>
      <c r="J30" s="6">
        <f t="shared" si="1"/>
        <v>217.88624999999999</v>
      </c>
      <c r="K30" s="6">
        <f t="shared" si="2"/>
        <v>28325.212499999998</v>
      </c>
      <c r="L30" s="6">
        <f t="shared" si="5"/>
        <v>255684.80274972392</v>
      </c>
      <c r="M30" s="13">
        <f t="shared" si="3"/>
        <v>0.13978494623655913</v>
      </c>
    </row>
    <row r="31" spans="1:13">
      <c r="B31">
        <v>4</v>
      </c>
      <c r="C31">
        <f t="shared" si="4"/>
        <v>939142</v>
      </c>
      <c r="D31">
        <v>154654</v>
      </c>
      <c r="E31">
        <v>148059</v>
      </c>
      <c r="F31">
        <v>945737</v>
      </c>
      <c r="G31" s="4">
        <v>930</v>
      </c>
      <c r="H31">
        <v>794</v>
      </c>
      <c r="I31">
        <f t="shared" si="0"/>
        <v>136</v>
      </c>
      <c r="J31" s="6">
        <f t="shared" si="1"/>
        <v>186.47229219143577</v>
      </c>
      <c r="K31" s="6">
        <f t="shared" si="2"/>
        <v>25360.231738035265</v>
      </c>
      <c r="L31" s="6">
        <f t="shared" si="5"/>
        <v>236919.57101168862</v>
      </c>
      <c r="M31" s="13">
        <f t="shared" si="3"/>
        <v>0.14623655913978495</v>
      </c>
    </row>
    <row r="32" spans="1:13">
      <c r="A32">
        <v>2012</v>
      </c>
      <c r="B32">
        <v>1</v>
      </c>
      <c r="C32">
        <f t="shared" si="4"/>
        <v>945737</v>
      </c>
      <c r="D32">
        <v>151191</v>
      </c>
      <c r="E32">
        <v>179308</v>
      </c>
      <c r="F32">
        <v>917620</v>
      </c>
      <c r="G32" s="4">
        <v>834</v>
      </c>
      <c r="H32" s="4">
        <v>717</v>
      </c>
      <c r="I32">
        <f t="shared" si="0"/>
        <v>117</v>
      </c>
      <c r="J32" s="6">
        <f t="shared" si="1"/>
        <v>250.08089260808927</v>
      </c>
      <c r="K32" s="6">
        <f t="shared" si="2"/>
        <v>29259.464435146445</v>
      </c>
      <c r="L32" s="6">
        <f t="shared" si="5"/>
        <v>179543.10657654217</v>
      </c>
      <c r="M32" s="13">
        <f t="shared" si="3"/>
        <v>0.14028776978417265</v>
      </c>
    </row>
    <row r="33" spans="1:13">
      <c r="B33">
        <v>2</v>
      </c>
      <c r="C33">
        <f t="shared" si="4"/>
        <v>917620</v>
      </c>
      <c r="D33">
        <v>146026</v>
      </c>
      <c r="E33">
        <v>142856</v>
      </c>
      <c r="F33">
        <v>920790</v>
      </c>
      <c r="G33" s="4">
        <v>836</v>
      </c>
      <c r="H33" s="4">
        <v>713</v>
      </c>
      <c r="I33">
        <f t="shared" si="0"/>
        <v>123</v>
      </c>
      <c r="J33" s="6">
        <f t="shared" si="1"/>
        <v>200.35904628330997</v>
      </c>
      <c r="K33" s="6">
        <f t="shared" si="2"/>
        <v>24644.162692847127</v>
      </c>
      <c r="L33" s="6">
        <f t="shared" si="5"/>
        <v>158068.943883695</v>
      </c>
      <c r="M33" s="13">
        <f t="shared" si="3"/>
        <v>0.1471291866028708</v>
      </c>
    </row>
    <row r="34" spans="1:13">
      <c r="B34">
        <v>3</v>
      </c>
      <c r="C34">
        <f t="shared" si="4"/>
        <v>920790</v>
      </c>
      <c r="D34">
        <v>150987</v>
      </c>
      <c r="E34">
        <v>149270</v>
      </c>
      <c r="F34">
        <v>922507</v>
      </c>
      <c r="G34" s="4">
        <v>836</v>
      </c>
      <c r="H34" s="4">
        <v>709</v>
      </c>
      <c r="I34">
        <f t="shared" si="0"/>
        <v>127</v>
      </c>
      <c r="J34" s="6">
        <f t="shared" si="1"/>
        <v>210.53596614950635</v>
      </c>
      <c r="K34" s="6">
        <f t="shared" si="2"/>
        <v>26738.067700987307</v>
      </c>
      <c r="L34" s="6">
        <f t="shared" si="5"/>
        <v>133047.8761827077</v>
      </c>
      <c r="M34" s="13">
        <f t="shared" si="3"/>
        <v>0.15191387559808611</v>
      </c>
    </row>
    <row r="35" spans="1:13">
      <c r="B35">
        <v>4</v>
      </c>
      <c r="C35">
        <f t="shared" si="4"/>
        <v>922507</v>
      </c>
      <c r="D35">
        <v>137449</v>
      </c>
      <c r="E35">
        <v>135013</v>
      </c>
      <c r="F35">
        <v>924943</v>
      </c>
      <c r="G35" s="4">
        <v>840</v>
      </c>
      <c r="H35" s="4">
        <v>716</v>
      </c>
      <c r="I35">
        <f t="shared" si="0"/>
        <v>124</v>
      </c>
      <c r="J35" s="6">
        <f t="shared" si="1"/>
        <v>188.56564245810057</v>
      </c>
      <c r="K35" s="6">
        <f t="shared" si="2"/>
        <v>23382.139664804472</v>
      </c>
      <c r="L35" s="6">
        <f t="shared" si="5"/>
        <v>112101.73651790325</v>
      </c>
      <c r="M35" s="13">
        <f t="shared" si="3"/>
        <v>0.14761904761904762</v>
      </c>
    </row>
    <row r="36" spans="1:13">
      <c r="A36">
        <v>2013</v>
      </c>
      <c r="B36">
        <v>1</v>
      </c>
      <c r="C36">
        <f t="shared" si="4"/>
        <v>924943</v>
      </c>
      <c r="D36">
        <v>145304</v>
      </c>
      <c r="E36">
        <v>144321</v>
      </c>
      <c r="F36">
        <v>925926</v>
      </c>
      <c r="G36" s="4">
        <v>840</v>
      </c>
      <c r="H36" s="4">
        <v>718</v>
      </c>
      <c r="I36">
        <f t="shared" si="0"/>
        <v>122</v>
      </c>
      <c r="J36" s="6">
        <f t="shared" si="1"/>
        <v>201.00417827298051</v>
      </c>
      <c r="K36" s="6">
        <f t="shared" si="2"/>
        <v>24522.509749303623</v>
      </c>
      <c r="L36" s="6">
        <f t="shared" si="5"/>
        <v>88562.226768599619</v>
      </c>
      <c r="M36" s="13">
        <f t="shared" si="3"/>
        <v>0.14523809523809525</v>
      </c>
    </row>
    <row r="37" spans="1:13">
      <c r="B37">
        <v>2</v>
      </c>
      <c r="C37">
        <f t="shared" si="4"/>
        <v>925926</v>
      </c>
      <c r="D37">
        <v>150955</v>
      </c>
      <c r="E37">
        <v>127639</v>
      </c>
      <c r="F37">
        <v>949242</v>
      </c>
      <c r="G37" s="4">
        <v>894</v>
      </c>
      <c r="H37" s="4">
        <v>758</v>
      </c>
      <c r="I37">
        <f t="shared" si="0"/>
        <v>136</v>
      </c>
      <c r="J37" s="6">
        <f t="shared" si="1"/>
        <v>168.38918205804748</v>
      </c>
      <c r="K37" s="6">
        <f t="shared" si="2"/>
        <v>22900.928759894457</v>
      </c>
      <c r="L37" s="6">
        <f t="shared" si="5"/>
        <v>88977.298008705169</v>
      </c>
      <c r="M37" s="13">
        <f t="shared" si="3"/>
        <v>0.15212527964205816</v>
      </c>
    </row>
    <row r="38" spans="1:13">
      <c r="B38">
        <v>3</v>
      </c>
      <c r="C38">
        <f t="shared" si="4"/>
        <v>949242</v>
      </c>
      <c r="D38">
        <v>119860</v>
      </c>
      <c r="E38">
        <v>112238</v>
      </c>
      <c r="F38">
        <v>956864</v>
      </c>
      <c r="G38" s="4">
        <v>894</v>
      </c>
      <c r="H38" s="4">
        <v>819</v>
      </c>
      <c r="I38">
        <f t="shared" si="0"/>
        <v>75</v>
      </c>
      <c r="J38" s="6">
        <f t="shared" si="1"/>
        <v>137.04273504273505</v>
      </c>
      <c r="K38" s="6">
        <f t="shared" si="2"/>
        <v>10278.205128205129</v>
      </c>
      <c r="L38" s="6">
        <f t="shared" si="5"/>
        <v>86321.092880500044</v>
      </c>
      <c r="M38" s="13">
        <f t="shared" si="3"/>
        <v>8.3892617449664433E-2</v>
      </c>
    </row>
    <row r="39" spans="1:13">
      <c r="B39">
        <v>4</v>
      </c>
      <c r="C39">
        <f t="shared" si="4"/>
        <v>956864</v>
      </c>
      <c r="D39">
        <v>157687</v>
      </c>
      <c r="E39">
        <v>130669</v>
      </c>
      <c r="F39">
        <v>983882</v>
      </c>
      <c r="G39" s="4">
        <v>962</v>
      </c>
      <c r="H39" s="4">
        <v>816</v>
      </c>
      <c r="I39">
        <f t="shared" si="0"/>
        <v>146</v>
      </c>
      <c r="J39" s="6">
        <f t="shared" si="1"/>
        <v>160.13357843137254</v>
      </c>
      <c r="K39" s="6">
        <f t="shared" si="2"/>
        <v>23379.502450980392</v>
      </c>
      <c r="L39" s="6">
        <f t="shared" si="5"/>
        <v>89959.590429519652</v>
      </c>
      <c r="M39" s="13">
        <f t="shared" si="3"/>
        <v>0.15176715176715178</v>
      </c>
    </row>
    <row r="40" spans="1:13">
      <c r="A40">
        <v>2014</v>
      </c>
      <c r="B40">
        <v>1</v>
      </c>
      <c r="C40">
        <f t="shared" si="4"/>
        <v>983882</v>
      </c>
      <c r="D40">
        <v>152128</v>
      </c>
      <c r="E40">
        <v>125741</v>
      </c>
      <c r="F40">
        <v>1010269</v>
      </c>
      <c r="G40" s="4">
        <v>962</v>
      </c>
      <c r="H40" s="4">
        <v>866</v>
      </c>
      <c r="I40">
        <f t="shared" si="0"/>
        <v>96</v>
      </c>
      <c r="J40" s="6">
        <f t="shared" si="1"/>
        <v>145.19745958429561</v>
      </c>
      <c r="K40" s="6">
        <f t="shared" si="2"/>
        <v>13938.956120092378</v>
      </c>
      <c r="L40" s="6">
        <f t="shared" si="5"/>
        <v>102407.63430942727</v>
      </c>
      <c r="M40" s="13">
        <f t="shared" si="3"/>
        <v>9.9792099792099798E-2</v>
      </c>
    </row>
    <row r="41" spans="1:13">
      <c r="B41">
        <v>2</v>
      </c>
      <c r="C41">
        <f t="shared" si="4"/>
        <v>1010269</v>
      </c>
      <c r="D41">
        <v>152055</v>
      </c>
      <c r="E41">
        <v>137674</v>
      </c>
      <c r="F41">
        <v>1024650</v>
      </c>
      <c r="G41" s="4">
        <v>962</v>
      </c>
      <c r="H41" s="4">
        <v>856</v>
      </c>
      <c r="I41">
        <f t="shared" si="0"/>
        <v>106</v>
      </c>
      <c r="J41" s="6">
        <f t="shared" si="1"/>
        <v>160.8341121495327</v>
      </c>
      <c r="K41" s="6">
        <f t="shared" si="2"/>
        <v>17048.415887850468</v>
      </c>
      <c r="L41" s="6">
        <f t="shared" si="5"/>
        <v>99740.218421576821</v>
      </c>
      <c r="M41" s="13">
        <f t="shared" si="3"/>
        <v>0.11018711018711019</v>
      </c>
    </row>
    <row r="42" spans="1:13">
      <c r="B42">
        <v>3</v>
      </c>
      <c r="C42">
        <f t="shared" si="4"/>
        <v>1024650</v>
      </c>
      <c r="D42">
        <v>171399</v>
      </c>
      <c r="E42">
        <v>166694</v>
      </c>
      <c r="F42">
        <v>1029355</v>
      </c>
      <c r="G42" s="4">
        <v>1034</v>
      </c>
      <c r="H42" s="4">
        <v>850</v>
      </c>
      <c r="I42">
        <f t="shared" si="0"/>
        <v>184</v>
      </c>
      <c r="J42" s="6">
        <f t="shared" si="1"/>
        <v>196.11058823529413</v>
      </c>
      <c r="K42" s="6">
        <f t="shared" si="2"/>
        <v>36084.348235294121</v>
      </c>
      <c r="L42" s="6">
        <f t="shared" si="5"/>
        <v>68360.870186282715</v>
      </c>
      <c r="M42" s="13">
        <f t="shared" si="3"/>
        <v>0.17794970986460348</v>
      </c>
    </row>
    <row r="43" spans="1:13">
      <c r="B43">
        <v>4</v>
      </c>
      <c r="C43">
        <f t="shared" si="4"/>
        <v>1029355</v>
      </c>
      <c r="D43">
        <v>202038</v>
      </c>
      <c r="E43">
        <v>217021</v>
      </c>
      <c r="F43">
        <v>1014372</v>
      </c>
      <c r="G43" s="4">
        <v>1034</v>
      </c>
      <c r="H43" s="4">
        <v>839</v>
      </c>
      <c r="I43">
        <f t="shared" si="0"/>
        <v>195</v>
      </c>
      <c r="J43" s="6">
        <f t="shared" si="1"/>
        <v>258.66626936829562</v>
      </c>
      <c r="K43" s="6">
        <f t="shared" si="2"/>
        <v>50439.922526817645</v>
      </c>
      <c r="L43" s="6">
        <f t="shared" si="5"/>
        <v>2937.9476594650841</v>
      </c>
      <c r="M43" s="13">
        <f t="shared" si="3"/>
        <v>0.1885880077369439</v>
      </c>
    </row>
    <row r="44" spans="1:13">
      <c r="A44">
        <v>2015</v>
      </c>
      <c r="B44">
        <v>1</v>
      </c>
      <c r="C44">
        <f t="shared" si="4"/>
        <v>1014372</v>
      </c>
      <c r="D44">
        <v>165906</v>
      </c>
      <c r="E44">
        <v>145210</v>
      </c>
      <c r="F44">
        <v>1035068</v>
      </c>
      <c r="G44" s="4">
        <v>1034</v>
      </c>
      <c r="H44" s="4">
        <v>831</v>
      </c>
      <c r="I44">
        <f t="shared" si="0"/>
        <v>203</v>
      </c>
      <c r="J44" s="6">
        <f t="shared" si="1"/>
        <v>174.74127557160048</v>
      </c>
      <c r="K44" s="6">
        <f t="shared" si="2"/>
        <v>35472.478941034897</v>
      </c>
      <c r="L44" s="6">
        <f t="shared" si="5"/>
        <v>-11838.53128156982</v>
      </c>
      <c r="M44" s="13">
        <f t="shared" si="3"/>
        <v>0.19632495164410058</v>
      </c>
    </row>
    <row r="45" spans="1:13">
      <c r="B45">
        <v>2</v>
      </c>
      <c r="C45">
        <f t="shared" si="4"/>
        <v>1035068</v>
      </c>
      <c r="D45">
        <v>155878</v>
      </c>
      <c r="E45">
        <v>142335</v>
      </c>
      <c r="F45">
        <v>1048611</v>
      </c>
      <c r="G45" s="4">
        <v>1034</v>
      </c>
      <c r="H45" s="4">
        <v>812</v>
      </c>
      <c r="I45">
        <f t="shared" si="0"/>
        <v>222</v>
      </c>
      <c r="J45" s="6">
        <f t="shared" si="1"/>
        <v>175.28940886699507</v>
      </c>
      <c r="K45" s="6">
        <f t="shared" si="2"/>
        <v>38914.248768472906</v>
      </c>
      <c r="L45" s="6">
        <f t="shared" si="5"/>
        <v>-37209.780050042733</v>
      </c>
      <c r="M45" s="13">
        <f t="shared" si="3"/>
        <v>0.21470019342359767</v>
      </c>
    </row>
    <row r="46" spans="1:13">
      <c r="B46">
        <v>3</v>
      </c>
      <c r="C46">
        <f t="shared" si="4"/>
        <v>1048611</v>
      </c>
      <c r="D46">
        <v>174920</v>
      </c>
      <c r="E46">
        <v>183662</v>
      </c>
      <c r="F46">
        <v>1039869</v>
      </c>
      <c r="G46" s="4">
        <v>1034</v>
      </c>
      <c r="H46" s="4">
        <v>795</v>
      </c>
      <c r="I46">
        <f t="shared" si="0"/>
        <v>239</v>
      </c>
      <c r="J46" s="6">
        <f t="shared" si="1"/>
        <v>231.02138364779873</v>
      </c>
      <c r="K46" s="6">
        <f t="shared" si="2"/>
        <v>55214.110691823895</v>
      </c>
      <c r="L46" s="6">
        <f t="shared" si="5"/>
        <v>-101165.89074186662</v>
      </c>
      <c r="M46" s="13">
        <f t="shared" si="3"/>
        <v>0.2311411992263056</v>
      </c>
    </row>
    <row r="47" spans="1:13">
      <c r="B47">
        <v>4</v>
      </c>
      <c r="C47">
        <f t="shared" si="4"/>
        <v>1039869</v>
      </c>
      <c r="D47">
        <v>179152</v>
      </c>
      <c r="E47">
        <v>187506</v>
      </c>
      <c r="F47">
        <v>1031515</v>
      </c>
      <c r="G47" s="4">
        <v>1034</v>
      </c>
      <c r="H47" s="4">
        <v>786</v>
      </c>
      <c r="I47">
        <f t="shared" si="0"/>
        <v>248</v>
      </c>
      <c r="J47" s="6">
        <f t="shared" si="1"/>
        <v>238.55725190839695</v>
      </c>
      <c r="K47" s="6">
        <f t="shared" si="2"/>
        <v>59162.198473282442</v>
      </c>
      <c r="L47" s="6">
        <f t="shared" si="5"/>
        <v>-168682.08921514906</v>
      </c>
      <c r="M47" s="13">
        <f t="shared" si="3"/>
        <v>0.23984526112185686</v>
      </c>
    </row>
    <row r="48" spans="1:13">
      <c r="A48">
        <v>2016</v>
      </c>
      <c r="B48">
        <v>1</v>
      </c>
      <c r="C48">
        <f t="shared" si="4"/>
        <v>1031515</v>
      </c>
      <c r="D48">
        <v>162857</v>
      </c>
      <c r="E48">
        <v>165135</v>
      </c>
      <c r="F48">
        <v>1029237</v>
      </c>
      <c r="G48" s="4">
        <v>962</v>
      </c>
      <c r="H48" s="4">
        <v>750</v>
      </c>
      <c r="I48">
        <f t="shared" si="0"/>
        <v>212</v>
      </c>
      <c r="J48" s="6">
        <f t="shared" si="1"/>
        <v>220.18</v>
      </c>
      <c r="K48" s="6">
        <f t="shared" si="2"/>
        <v>46678.16</v>
      </c>
      <c r="L48" s="6">
        <f t="shared" si="5"/>
        <v>-217638.24921514906</v>
      </c>
      <c r="M48" s="13">
        <f t="shared" si="3"/>
        <v>0.22037422037422039</v>
      </c>
    </row>
    <row r="49" spans="2:13">
      <c r="B49">
        <v>2</v>
      </c>
      <c r="C49">
        <f t="shared" si="4"/>
        <v>1029237</v>
      </c>
      <c r="D49">
        <v>147557</v>
      </c>
      <c r="E49">
        <v>120623</v>
      </c>
      <c r="F49">
        <v>1056171</v>
      </c>
      <c r="G49" s="4">
        <v>975</v>
      </c>
      <c r="H49" s="4">
        <v>806</v>
      </c>
      <c r="I49">
        <f t="shared" si="0"/>
        <v>169</v>
      </c>
      <c r="J49" s="6">
        <f t="shared" si="1"/>
        <v>149.65632754342431</v>
      </c>
      <c r="K49" s="6">
        <f t="shared" si="2"/>
        <v>25291.919354838708</v>
      </c>
      <c r="L49" s="6">
        <f t="shared" si="5"/>
        <v>-215996.16856998776</v>
      </c>
      <c r="M49" s="13">
        <f t="shared" si="3"/>
        <v>0.17333333333333334</v>
      </c>
    </row>
    <row r="50" spans="2:13">
      <c r="B50">
        <v>3</v>
      </c>
      <c r="C50">
        <f t="shared" si="4"/>
        <v>1056171</v>
      </c>
      <c r="D50">
        <v>165877</v>
      </c>
      <c r="E50">
        <v>156667</v>
      </c>
      <c r="F50">
        <v>1065381</v>
      </c>
      <c r="G50" s="4">
        <v>975</v>
      </c>
      <c r="H50" s="4">
        <v>798</v>
      </c>
      <c r="I50" s="6">
        <f t="shared" si="0"/>
        <v>177</v>
      </c>
      <c r="J50" s="6">
        <f t="shared" si="1"/>
        <v>196.32456140350877</v>
      </c>
      <c r="K50" s="6">
        <f t="shared" si="2"/>
        <v>34749.447368421053</v>
      </c>
      <c r="L50" s="6">
        <f t="shared" si="5"/>
        <v>-241535.61593840882</v>
      </c>
      <c r="M50" s="13">
        <f t="shared" si="3"/>
        <v>0.18153846153846154</v>
      </c>
    </row>
    <row r="51" spans="2:13">
      <c r="J51" s="6"/>
      <c r="K51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Sheet5</vt:lpstr>
      <vt:lpstr>Sheet3</vt:lpstr>
      <vt:lpstr>Sheet2</vt:lpstr>
      <vt:lpstr>Sheet6</vt:lpstr>
      <vt:lpstr>Sheet4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Shailesh Gandhi</cp:lastModifiedBy>
  <dcterms:created xsi:type="dcterms:W3CDTF">2017-05-20T19:25:40Z</dcterms:created>
  <dcterms:modified xsi:type="dcterms:W3CDTF">2017-05-23T01:43:15Z</dcterms:modified>
</cp:coreProperties>
</file>